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 activeTab="2"/>
  </bookViews>
  <sheets>
    <sheet name="Stampa" sheetId="1" r:id="rId1"/>
    <sheet name="Pre-Stampa" sheetId="33" r:id="rId2"/>
    <sheet name="HOME" sheetId="6" r:id="rId3"/>
    <sheet name="Istituto" sheetId="4" r:id="rId4"/>
    <sheet name="Plesso" sheetId="7" r:id="rId5"/>
    <sheet name="Modulo" sheetId="2" r:id="rId6"/>
    <sheet name="Processo di apprendimento" sheetId="23" r:id="rId7"/>
    <sheet name="Descrizione dei comportamenti" sheetId="30" r:id="rId8"/>
    <sheet name="Abilità strumentali" sheetId="24" r:id="rId9"/>
    <sheet name="Altre informazioni" sheetId="31" r:id="rId10"/>
    <sheet name="Interventi educativi-didattici" sheetId="27" r:id="rId11"/>
    <sheet name="Patto educativo" sheetId="29" r:id="rId12"/>
    <sheet name="Istruzioni" sheetId="34" r:id="rId13"/>
  </sheets>
  <externalReferences>
    <externalReference r:id="rId14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" i="34"/>
  <c r="L104" i="1"/>
  <c r="W104"/>
  <c r="A104"/>
  <c r="A240"/>
  <c r="A219"/>
  <c r="A65"/>
  <c r="L78"/>
  <c r="W141"/>
  <c r="L141"/>
  <c r="A141"/>
  <c r="W151"/>
  <c r="L151"/>
  <c r="A151"/>
  <c r="A153"/>
  <c r="L140"/>
  <c r="L139"/>
  <c r="W140"/>
  <c r="W139"/>
  <c r="A140"/>
  <c r="A139"/>
  <c r="L118"/>
  <c r="L181"/>
  <c r="I362"/>
  <c r="I360"/>
  <c r="I354"/>
  <c r="I352"/>
  <c r="I350"/>
  <c r="I348"/>
  <c r="I346"/>
  <c r="I344"/>
  <c r="I342"/>
  <c r="I340"/>
  <c r="I338"/>
  <c r="I336"/>
  <c r="I334"/>
  <c r="I332"/>
  <c r="L117"/>
  <c r="W92"/>
  <c r="W91"/>
  <c r="W90"/>
  <c r="W89"/>
  <c r="A32"/>
  <c r="A33" s="1"/>
  <c r="T4" i="31"/>
  <c r="D4"/>
  <c r="C4"/>
  <c r="T4" i="30"/>
  <c r="D4"/>
  <c r="C4"/>
  <c r="A69" i="1"/>
  <c r="A70"/>
  <c r="C5" i="29"/>
  <c r="C5" i="27"/>
  <c r="C4" i="24"/>
  <c r="C4" i="23"/>
  <c r="R368" i="1"/>
  <c r="A317"/>
  <c r="A316"/>
  <c r="A304"/>
  <c r="A303"/>
  <c r="A294"/>
  <c r="A293"/>
  <c r="Q362"/>
  <c r="A362"/>
  <c r="AD104" i="2"/>
  <c r="Q360" i="1"/>
  <c r="A360"/>
  <c r="A334"/>
  <c r="Q334"/>
  <c r="A336"/>
  <c r="Q336"/>
  <c r="A338"/>
  <c r="Q338"/>
  <c r="A340"/>
  <c r="Q340"/>
  <c r="A342"/>
  <c r="Q342"/>
  <c r="A344"/>
  <c r="Q344"/>
  <c r="A346"/>
  <c r="Q346"/>
  <c r="A348"/>
  <c r="Q348"/>
  <c r="A350"/>
  <c r="Q350"/>
  <c r="A352"/>
  <c r="Q352"/>
  <c r="A354"/>
  <c r="Q354"/>
  <c r="Q332"/>
  <c r="A332"/>
  <c r="AH102" i="2"/>
  <c r="AF102"/>
  <c r="AD102"/>
  <c r="T5" i="29"/>
  <c r="D5"/>
  <c r="A274" i="1"/>
  <c r="C273"/>
  <c r="A261"/>
  <c r="C260"/>
  <c r="C239"/>
  <c r="A199"/>
  <c r="C218"/>
  <c r="C198"/>
  <c r="A196"/>
  <c r="R188"/>
  <c r="A188"/>
  <c r="A186"/>
  <c r="T5" i="27"/>
  <c r="D5"/>
  <c r="T4" i="24"/>
  <c r="D4"/>
  <c r="L174" i="1"/>
  <c r="L173"/>
  <c r="L172"/>
  <c r="L171"/>
  <c r="L183"/>
  <c r="L182"/>
  <c r="L180"/>
  <c r="L179"/>
  <c r="L167"/>
  <c r="L166"/>
  <c r="L165"/>
  <c r="L164"/>
  <c r="L163"/>
  <c r="L162"/>
  <c r="L161"/>
  <c r="L157"/>
  <c r="L156"/>
  <c r="L155"/>
  <c r="L150"/>
  <c r="L149"/>
  <c r="L148"/>
  <c r="L147"/>
  <c r="L146"/>
  <c r="L138"/>
  <c r="L137"/>
  <c r="L134"/>
  <c r="L133"/>
  <c r="L132"/>
  <c r="L131"/>
  <c r="L130"/>
  <c r="L129"/>
  <c r="L126"/>
  <c r="L125"/>
  <c r="L124"/>
  <c r="L119"/>
  <c r="L120"/>
  <c r="L110"/>
  <c r="J22" i="24"/>
  <c r="L109" i="1"/>
  <c r="L108"/>
  <c r="L107"/>
  <c r="L106"/>
  <c r="L105"/>
  <c r="L103"/>
  <c r="L102"/>
  <c r="L101"/>
  <c r="L100"/>
  <c r="L99"/>
  <c r="L98"/>
  <c r="L97"/>
  <c r="L96"/>
  <c r="L92"/>
  <c r="L91"/>
  <c r="L90"/>
  <c r="L89"/>
  <c r="L88"/>
  <c r="L82"/>
  <c r="L81"/>
  <c r="L80"/>
  <c r="L79"/>
  <c r="W183"/>
  <c r="W182"/>
  <c r="W181"/>
  <c r="W180"/>
  <c r="W179"/>
  <c r="W174"/>
  <c r="W173"/>
  <c r="W172"/>
  <c r="W167"/>
  <c r="W166"/>
  <c r="W165"/>
  <c r="W164"/>
  <c r="W163"/>
  <c r="W162"/>
  <c r="W161"/>
  <c r="W157"/>
  <c r="W156"/>
  <c r="W155"/>
  <c r="W150"/>
  <c r="W149"/>
  <c r="W148"/>
  <c r="W147"/>
  <c r="W146"/>
  <c r="W138"/>
  <c r="W137"/>
  <c r="W134"/>
  <c r="W133"/>
  <c r="W132"/>
  <c r="W131"/>
  <c r="W130"/>
  <c r="W129"/>
  <c r="W171"/>
  <c r="W126"/>
  <c r="W125"/>
  <c r="W124"/>
  <c r="A183"/>
  <c r="A182"/>
  <c r="A181"/>
  <c r="A180"/>
  <c r="A179"/>
  <c r="A174"/>
  <c r="A173"/>
  <c r="A172"/>
  <c r="A171"/>
  <c r="A167"/>
  <c r="A166"/>
  <c r="A165"/>
  <c r="A164"/>
  <c r="A163"/>
  <c r="A162"/>
  <c r="A161"/>
  <c r="A157"/>
  <c r="A156"/>
  <c r="A155"/>
  <c r="A150"/>
  <c r="A149"/>
  <c r="A148"/>
  <c r="A147"/>
  <c r="A146"/>
  <c r="A138"/>
  <c r="A137"/>
  <c r="A134"/>
  <c r="A133"/>
  <c r="A132"/>
  <c r="A131"/>
  <c r="A130"/>
  <c r="A129"/>
  <c r="A126"/>
  <c r="A125"/>
  <c r="A124"/>
  <c r="A169"/>
  <c r="A177"/>
  <c r="A159"/>
  <c r="A144"/>
  <c r="C136"/>
  <c r="C123"/>
  <c r="C128"/>
  <c r="A120"/>
  <c r="A110"/>
  <c r="A92"/>
  <c r="W120"/>
  <c r="W119"/>
  <c r="W118"/>
  <c r="W117"/>
  <c r="A122"/>
  <c r="A119"/>
  <c r="A118"/>
  <c r="A117"/>
  <c r="A115"/>
  <c r="W110"/>
  <c r="W109"/>
  <c r="W108"/>
  <c r="W107"/>
  <c r="W106"/>
  <c r="W105"/>
  <c r="W103"/>
  <c r="W102"/>
  <c r="W101"/>
  <c r="W100"/>
  <c r="W99"/>
  <c r="W98"/>
  <c r="W97"/>
  <c r="W96"/>
  <c r="A109"/>
  <c r="A108"/>
  <c r="A107"/>
  <c r="A106"/>
  <c r="A105"/>
  <c r="A103"/>
  <c r="A102"/>
  <c r="A101"/>
  <c r="A100"/>
  <c r="A99"/>
  <c r="A98"/>
  <c r="A97"/>
  <c r="A96"/>
  <c r="W88"/>
  <c r="A91"/>
  <c r="A90"/>
  <c r="A89"/>
  <c r="A88"/>
  <c r="W82"/>
  <c r="A82"/>
  <c r="W81"/>
  <c r="W80"/>
  <c r="W79"/>
  <c r="A79"/>
  <c r="W78"/>
  <c r="A78"/>
  <c r="D4" i="23"/>
  <c r="A86" i="1"/>
  <c r="K27" i="24"/>
  <c r="K26"/>
  <c r="K25"/>
  <c r="K24"/>
  <c r="Q23"/>
  <c r="O23"/>
  <c r="K23"/>
  <c r="A67" i="1"/>
  <c r="A81"/>
  <c r="A80"/>
  <c r="A68"/>
  <c r="T4" i="23"/>
  <c r="D4" i="2"/>
  <c r="D47" i="1"/>
  <c r="R47"/>
  <c r="AH47"/>
  <c r="A58" s="1"/>
  <c r="AI47"/>
  <c r="D50"/>
  <c r="F50"/>
  <c r="H50"/>
  <c r="I50"/>
  <c r="L50"/>
  <c r="M50"/>
  <c r="N50"/>
  <c r="O50"/>
  <c r="P50"/>
  <c r="Q50"/>
  <c r="R50"/>
  <c r="S50"/>
  <c r="T50"/>
  <c r="U50"/>
  <c r="AA50"/>
  <c r="AB50"/>
  <c r="AC50"/>
  <c r="AD50"/>
  <c r="AE50"/>
  <c r="AF50"/>
  <c r="AG50"/>
  <c r="AH50"/>
  <c r="AI50"/>
  <c r="D53"/>
  <c r="E53"/>
  <c r="H53"/>
  <c r="I53"/>
  <c r="Q53"/>
  <c r="R53"/>
  <c r="T53"/>
  <c r="U53"/>
  <c r="AH53"/>
  <c r="AI53"/>
  <c r="K56"/>
  <c r="Q56"/>
  <c r="A59"/>
  <c r="B59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C59"/>
  <c r="AD59"/>
  <c r="AE59"/>
  <c r="AF59"/>
  <c r="AG59"/>
  <c r="AH59"/>
  <c r="AI59"/>
  <c r="A60"/>
  <c r="B60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AD60"/>
  <c r="AE60"/>
  <c r="AF60"/>
  <c r="AG60"/>
  <c r="AH60"/>
  <c r="AI60"/>
  <c r="A61"/>
  <c r="B61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AI61"/>
  <c r="R4" i="2"/>
  <c r="M23" i="1" s="1"/>
  <c r="B24" s="1"/>
  <c r="J43"/>
  <c r="J9"/>
  <c r="J8"/>
  <c r="J7"/>
  <c r="J42"/>
  <c r="J41"/>
  <c r="J39"/>
  <c r="J38"/>
  <c r="J37"/>
  <c r="AB4" i="4"/>
  <c r="AB4" i="7"/>
  <c r="AC8" i="6"/>
  <c r="AC4" i="4" s="1"/>
  <c r="M18" i="1" s="1"/>
  <c r="J6"/>
  <c r="J4"/>
  <c r="J3"/>
  <c r="J2"/>
  <c r="A1" i="23" s="1"/>
  <c r="M27" i="1"/>
  <c r="M28" s="1"/>
  <c r="A15" i="2"/>
  <c r="C7"/>
  <c r="C4"/>
  <c r="C50" i="1"/>
  <c r="C47"/>
  <c r="A365" l="1"/>
  <c r="A1" i="31"/>
  <c r="A1" i="30"/>
  <c r="A1" i="24"/>
  <c r="A1" i="2"/>
  <c r="A271" i="1" s="1"/>
  <c r="AI1" i="24"/>
  <c r="AC4" i="7"/>
  <c r="A111" i="1"/>
  <c r="A44"/>
  <c r="A216"/>
  <c r="AI325"/>
  <c r="AI216"/>
  <c r="AI111"/>
  <c r="AI142"/>
  <c r="AI175"/>
  <c r="AI271"/>
  <c r="AI84"/>
  <c r="AI44"/>
  <c r="A1" i="34"/>
  <c r="A1" i="27"/>
  <c r="A1" i="29"/>
  <c r="AI1" i="27"/>
  <c r="AI1" i="31"/>
  <c r="AI1" i="2"/>
  <c r="AI1" i="23"/>
  <c r="AI1" i="30"/>
  <c r="AI1" i="29"/>
  <c r="A325" i="1"/>
  <c r="A175"/>
  <c r="A84"/>
  <c r="R2" i="2"/>
  <c r="R45" i="1"/>
  <c r="A142" l="1"/>
</calcChain>
</file>

<file path=xl/comments1.xml><?xml version="1.0" encoding="utf-8"?>
<comments xmlns="http://schemas.openxmlformats.org/spreadsheetml/2006/main">
  <authors>
    <author>Raffaele DAMIANO</author>
  </authors>
  <commentList>
    <comment ref="J32" authorId="0">
      <text>
        <r>
          <rPr>
            <sz val="9"/>
            <color indexed="81"/>
            <rFont val="Tahoma"/>
            <family val="2"/>
          </rPr>
          <t>Attenzione distribuita su più compiti eseguiti contemporaneamente</t>
        </r>
      </text>
    </comment>
    <comment ref="J33" authorId="0">
      <text>
        <r>
          <rPr>
            <sz val="9"/>
            <color indexed="81"/>
            <rFont val="Tahoma"/>
            <family val="2"/>
          </rPr>
          <t>Capacità di selezionare un solo stimolo ignorando informazioni non rilevanti</t>
        </r>
      </text>
    </comment>
    <comment ref="J34" authorId="0">
      <text>
        <r>
          <rPr>
            <sz val="9"/>
            <color indexed="81"/>
            <rFont val="Tahoma"/>
            <family val="2"/>
          </rPr>
          <t>Capacità di mantenere l'attenzione sul compito per il tempo necessario al suo svolgimento</t>
        </r>
      </text>
    </comment>
  </commentList>
</comments>
</file>

<file path=xl/sharedStrings.xml><?xml version="1.0" encoding="utf-8"?>
<sst xmlns="http://schemas.openxmlformats.org/spreadsheetml/2006/main" count="689" uniqueCount="327">
  <si>
    <t>Istituto Comprensivo Statale</t>
  </si>
  <si>
    <t>Anno Scolastico</t>
  </si>
  <si>
    <t>Classe</t>
  </si>
  <si>
    <t>Sez.</t>
  </si>
  <si>
    <t>cognome</t>
  </si>
  <si>
    <t>nome</t>
  </si>
  <si>
    <t>/</t>
  </si>
  <si>
    <t>gg</t>
  </si>
  <si>
    <t>mm</t>
  </si>
  <si>
    <t>aaaa</t>
  </si>
  <si>
    <t>a</t>
  </si>
  <si>
    <t>nazionalità</t>
  </si>
  <si>
    <t>comune di nascita</t>
  </si>
  <si>
    <t>n. alunni classe</t>
  </si>
  <si>
    <t xml:space="preserve">tempo scuola di </t>
  </si>
  <si>
    <t>regolare</t>
  </si>
  <si>
    <t>non regolare</t>
  </si>
  <si>
    <t>COMPILAZIONE</t>
  </si>
  <si>
    <t>sesso</t>
  </si>
  <si>
    <t xml:space="preserve"> M/F </t>
  </si>
  <si>
    <t>Anno Scolastico:</t>
  </si>
  <si>
    <t>ISTITUTO</t>
  </si>
  <si>
    <t>Denominazione</t>
  </si>
  <si>
    <t>Nome</t>
  </si>
  <si>
    <t>Cod. Meccanografico</t>
  </si>
  <si>
    <t>Indirizzo</t>
  </si>
  <si>
    <t>Comune</t>
  </si>
  <si>
    <t>LU</t>
  </si>
  <si>
    <t>Prov.</t>
  </si>
  <si>
    <t>c.a.p.</t>
  </si>
  <si>
    <t>Telefono</t>
  </si>
  <si>
    <t>E-mail</t>
  </si>
  <si>
    <t>Dirigente</t>
  </si>
  <si>
    <t>Fax</t>
  </si>
  <si>
    <t>PLESSO</t>
  </si>
  <si>
    <t>Capo plesso</t>
  </si>
  <si>
    <t>di</t>
  </si>
  <si>
    <t>1.</t>
  </si>
  <si>
    <t>2.</t>
  </si>
  <si>
    <t>3.</t>
  </si>
  <si>
    <t>4.</t>
  </si>
  <si>
    <t>5.</t>
  </si>
  <si>
    <t>6.</t>
  </si>
  <si>
    <t>dall'insegn. DAMIANO Raffaele</t>
  </si>
  <si>
    <t>Piano Didattico Personalizzato</t>
  </si>
  <si>
    <t>TIPOLOGIA DI BISOGNO EDUCATIVO SPECIALE</t>
  </si>
  <si>
    <t>INDIVIDUAZIONE DELLA SITUAZIONE DI BISOGNO EDUCATIVO SPECIALE</t>
  </si>
  <si>
    <t>diagnosi</t>
  </si>
  <si>
    <t>codice</t>
  </si>
  <si>
    <t>Velocità</t>
  </si>
  <si>
    <t>Correttezza</t>
  </si>
  <si>
    <t>Comprensione</t>
  </si>
  <si>
    <t>LETTURA</t>
  </si>
  <si>
    <t>SCRITTURA</t>
  </si>
  <si>
    <t>Sotto dettatura</t>
  </si>
  <si>
    <t>Grafia</t>
  </si>
  <si>
    <t>Leggibile</t>
  </si>
  <si>
    <t>Tratto</t>
  </si>
  <si>
    <t>Produzione</t>
  </si>
  <si>
    <t>Errori tipici</t>
  </si>
  <si>
    <t>Produzione autonoma</t>
  </si>
  <si>
    <t>Aderenza consegna</t>
  </si>
  <si>
    <r>
      <t xml:space="preserve">Correttezza struttura testuale </t>
    </r>
    <r>
      <rPr>
        <i/>
        <sz val="10"/>
        <color indexed="8"/>
        <rFont val="Calibri"/>
        <family val="2"/>
      </rPr>
      <t>(narrativo, descrittivo, regolativo…)</t>
    </r>
  </si>
  <si>
    <t>Correttezza ortografica</t>
  </si>
  <si>
    <t>Uso punteggiatura</t>
  </si>
  <si>
    <t>CALCOLO</t>
  </si>
  <si>
    <r>
      <t xml:space="preserve">Difficoltà visuospaziali </t>
    </r>
    <r>
      <rPr>
        <i/>
        <sz val="10"/>
        <color indexed="8"/>
        <rFont val="Calibri"/>
        <family val="2"/>
      </rPr>
      <t>(es:quantificazione automatizzata)</t>
    </r>
  </si>
  <si>
    <r>
      <t xml:space="preserve">Recupero di fatti numerici </t>
    </r>
    <r>
      <rPr>
        <i/>
        <sz val="10"/>
        <color indexed="8"/>
        <rFont val="Calibri"/>
        <family val="2"/>
      </rPr>
      <t>(es: tabelline)</t>
    </r>
  </si>
  <si>
    <r>
      <t xml:space="preserve">Uso degli algoritmi di base del calcolo  </t>
    </r>
    <r>
      <rPr>
        <i/>
        <sz val="10"/>
        <color indexed="8"/>
        <rFont val="Calibri"/>
        <family val="2"/>
      </rPr>
      <t>(scritto e mentale)</t>
    </r>
  </si>
  <si>
    <t>Capacità di problem solving</t>
  </si>
  <si>
    <t>Comprensione di un testo di un problema</t>
  </si>
  <si>
    <t>Proprietà linguistica</t>
  </si>
  <si>
    <t>Memoria</t>
  </si>
  <si>
    <t>Attenzione</t>
  </si>
  <si>
    <t>Affaticabilità</t>
  </si>
  <si>
    <t>Prassie</t>
  </si>
  <si>
    <t xml:space="preserve"> Disturbo evolutivi specifici (DSA)</t>
  </si>
  <si>
    <t xml:space="preserve"> Disturbo evolutivi specifici (non DSA)</t>
  </si>
  <si>
    <t xml:space="preserve"> Funzionamento Intellettivo Limite</t>
  </si>
  <si>
    <t xml:space="preserve"> Difficoltà derivanti dalla non conoscenza della cultura e della lingua italiana</t>
  </si>
  <si>
    <t xml:space="preserve"> Situazioni particolari</t>
  </si>
  <si>
    <t xml:space="preserve"> SERVIZIO SANITARIO NAZIONALE -  Diagnosi / Relazione multi professionale</t>
  </si>
  <si>
    <t xml:space="preserve"> ALTRO SERVIZIO (diagnosi rilasciata da privati)</t>
  </si>
  <si>
    <t xml:space="preserve"> CONSIGLIO DI CLASSE / TEAM DOCENTI - Relazione (da allegare)</t>
  </si>
  <si>
    <t xml:space="preserve"> nessuna difficoltà</t>
  </si>
  <si>
    <t xml:space="preserve"> altro…</t>
  </si>
  <si>
    <t xml:space="preserve"> diff. nel memorizzare categorizzazioni</t>
  </si>
  <si>
    <t xml:space="preserve"> diff. nel memorizzare sequenze e procedure</t>
  </si>
  <si>
    <t xml:space="preserve"> difficoltà nell'attenzione selettiva</t>
  </si>
  <si>
    <t xml:space="preserve"> difficoltà nell'attenzione sostenuta</t>
  </si>
  <si>
    <t xml:space="preserve"> sì</t>
  </si>
  <si>
    <t xml:space="preserve"> poca</t>
  </si>
  <si>
    <t xml:space="preserve"> no</t>
  </si>
  <si>
    <t xml:space="preserve"> difficoltà di esecuzione</t>
  </si>
  <si>
    <t xml:space="preserve"> difficoltà di pianificazione</t>
  </si>
  <si>
    <t xml:space="preserve"> difficoltà programmazione e progettazione</t>
  </si>
  <si>
    <t xml:space="preserve"> scorrevole</t>
  </si>
  <si>
    <t xml:space="preserve"> lenta</t>
  </si>
  <si>
    <t xml:space="preserve"> molto lenta</t>
  </si>
  <si>
    <t xml:space="preserve"> adeguata</t>
  </si>
  <si>
    <t xml:space="preserve"> non adeguata</t>
  </si>
  <si>
    <t xml:space="preserve"> completa - analitica</t>
  </si>
  <si>
    <t xml:space="preserve"> globale</t>
  </si>
  <si>
    <t xml:space="preserve"> essenziale</t>
  </si>
  <si>
    <t xml:space="preserve"> scarsa</t>
  </si>
  <si>
    <t xml:space="preserve"> poco</t>
  </si>
  <si>
    <t xml:space="preserve"> leggero</t>
  </si>
  <si>
    <t xml:space="preserve"> premuto</t>
  </si>
  <si>
    <t xml:space="preserve"> ripassato</t>
  </si>
  <si>
    <t xml:space="preserve"> incerto</t>
  </si>
  <si>
    <t xml:space="preserve"> corretta</t>
  </si>
  <si>
    <t xml:space="preserve"> poco corretta</t>
  </si>
  <si>
    <t xml:space="preserve"> scorretta</t>
  </si>
  <si>
    <t xml:space="preserve"> fonologici</t>
  </si>
  <si>
    <t xml:space="preserve"> non fonologici</t>
  </si>
  <si>
    <t xml:space="preserve"> fonetici</t>
  </si>
  <si>
    <t xml:space="preserve"> spesso</t>
  </si>
  <si>
    <t xml:space="preserve"> talvolta</t>
  </si>
  <si>
    <t xml:space="preserve"> mai</t>
  </si>
  <si>
    <t xml:space="preserve"> parziale</t>
  </si>
  <si>
    <t xml:space="preserve"> raggiunto</t>
  </si>
  <si>
    <t xml:space="preserve"> non raggiunto</t>
  </si>
  <si>
    <t xml:space="preserve"> adeguato</t>
  </si>
  <si>
    <t xml:space="preserve"> non adeguato</t>
  </si>
  <si>
    <t xml:space="preserve"> non evidenzia particolari problematicità</t>
  </si>
  <si>
    <t xml:space="preserve"> evidenzia problematicità lievi o occasionali</t>
  </si>
  <si>
    <t xml:space="preserve"> evidenzia problematicità rilevanti o reiterate</t>
  </si>
  <si>
    <t>MOTIVAZIONE</t>
  </si>
  <si>
    <t xml:space="preserve"> molto adeguata</t>
  </si>
  <si>
    <t xml:space="preserve"> poco adeguata</t>
  </si>
  <si>
    <t>Partecipazione al dialogo educativo</t>
  </si>
  <si>
    <t>Consapevolezza delle proprie difficoltà</t>
  </si>
  <si>
    <t>Consapevolezza dei propri punti di forza</t>
  </si>
  <si>
    <t>Autostima</t>
  </si>
  <si>
    <t>Autonomia nel lavoro</t>
  </si>
  <si>
    <t>Relazione con i pari</t>
  </si>
  <si>
    <t xml:space="preserve"> efficace</t>
  </si>
  <si>
    <t xml:space="preserve"> da potenziare</t>
  </si>
  <si>
    <t>STRATEGIE UTILIZZATE DALL'ALUNNO NELLO STUDIO</t>
  </si>
  <si>
    <t>Sottolinea, identifica parole chiave…</t>
  </si>
  <si>
    <t>Costruisce schemi, mappe o diagrammi</t>
  </si>
  <si>
    <r>
      <t xml:space="preserve">Utilizza stumenti informatici </t>
    </r>
    <r>
      <rPr>
        <i/>
        <sz val="10"/>
        <color indexed="8"/>
        <rFont val="Calibri"/>
        <family val="2"/>
      </rPr>
      <t>(computer, correttore ortografico, software…)</t>
    </r>
  </si>
  <si>
    <r>
      <t xml:space="preserve">Usa strategie di memorizzazione </t>
    </r>
    <r>
      <rPr>
        <i/>
        <sz val="10"/>
        <color indexed="8"/>
        <rFont val="Calibri"/>
        <family val="2"/>
      </rPr>
      <t>(immagini, colori, riquadrature…)</t>
    </r>
  </si>
  <si>
    <t>APPRENDIMENTO DELLE LINGUE STRANIERE</t>
  </si>
  <si>
    <t>Pronuncia</t>
  </si>
  <si>
    <t>Acquisizione degli automatismi grammaticali di base</t>
  </si>
  <si>
    <t>Scrittura</t>
  </si>
  <si>
    <t>Acquisizione nuovo lessico</t>
  </si>
  <si>
    <t>Altro...</t>
  </si>
  <si>
    <r>
      <t xml:space="preserve">COMPETENZA LINGUA ITALIANA </t>
    </r>
    <r>
      <rPr>
        <i/>
        <sz val="12"/>
        <color indexed="8"/>
        <rFont val="Calibri"/>
        <family val="2"/>
      </rPr>
      <t>(solo per alunni stranieri)</t>
    </r>
  </si>
  <si>
    <t>Linguaggi complessi e specifici</t>
  </si>
  <si>
    <t>Esposizione</t>
  </si>
  <si>
    <t>Rilasciata da:</t>
  </si>
  <si>
    <t xml:space="preserve">Codice ICD10 </t>
  </si>
  <si>
    <t xml:space="preserve">Redatta da </t>
  </si>
  <si>
    <t xml:space="preserve">  in data </t>
  </si>
  <si>
    <r>
      <t xml:space="preserve">Dati rilevabili da </t>
    </r>
    <r>
      <rPr>
        <b/>
        <i/>
        <sz val="10"/>
        <color indexed="8"/>
        <rFont val="Calibri"/>
        <family val="2"/>
      </rPr>
      <t>osservazioni in classe</t>
    </r>
  </si>
  <si>
    <r>
      <t>ABILIT</t>
    </r>
    <r>
      <rPr>
        <b/>
        <u/>
        <sz val="16"/>
        <color indexed="62"/>
        <rFont val="Calibri"/>
        <family val="2"/>
      </rPr>
      <t>À  STRUMENTALI</t>
    </r>
  </si>
  <si>
    <t>CARATTERISTICHE DEL PROCESSO DI APPRENDIMENTO</t>
  </si>
  <si>
    <t>DESCRIZIONE DEI COMPORTAMENTI</t>
  </si>
  <si>
    <t xml:space="preserve">Porta a scuola i materiali necessari </t>
  </si>
  <si>
    <t>Altro…</t>
  </si>
  <si>
    <r>
      <t xml:space="preserve"> diff. nel memorizzare formule, strutture grammaticali, algoritmi </t>
    </r>
    <r>
      <rPr>
        <i/>
        <sz val="9"/>
        <color indexed="8"/>
        <rFont val="Calibri"/>
        <family val="2"/>
      </rPr>
      <t>(tabelline, nomi…)</t>
    </r>
  </si>
  <si>
    <r>
      <t xml:space="preserve">Dati rilevabili da </t>
    </r>
    <r>
      <rPr>
        <b/>
        <i/>
        <sz val="10"/>
        <color indexed="8"/>
        <rFont val="Calibri"/>
        <family val="2"/>
      </rPr>
      <t>diagnosi specialistica</t>
    </r>
  </si>
  <si>
    <t>Partecipazione alle lezioni</t>
  </si>
  <si>
    <t>Rispetto delle regole</t>
  </si>
  <si>
    <t>Attenzione ai richiami dell'insegnante / educatore</t>
  </si>
  <si>
    <t>Svolgimento regolare dei compiti a casa</t>
  </si>
  <si>
    <r>
      <t xml:space="preserve">Cura dei materiali </t>
    </r>
    <r>
      <rPr>
        <i/>
        <sz val="10"/>
        <color indexed="8"/>
        <rFont val="Calibri"/>
        <family val="2"/>
      </rPr>
      <t>(propri e della scuola)</t>
    </r>
  </si>
  <si>
    <t xml:space="preserve"> </t>
  </si>
  <si>
    <t>INFORMAZIONI  GENERALI</t>
  </si>
  <si>
    <t>ABILITÀ  STRUMENTALI</t>
  </si>
  <si>
    <t>Impostazione documento</t>
  </si>
  <si>
    <t>Strutturato nell'A.S. 2016-2017</t>
  </si>
  <si>
    <r>
      <t xml:space="preserve">Dati rilevabili da </t>
    </r>
    <r>
      <rPr>
        <b/>
        <i/>
        <sz val="10"/>
        <color indexed="8"/>
        <rFont val="Calibri"/>
        <family val="2"/>
      </rPr>
      <t>osservazioni in classe</t>
    </r>
  </si>
  <si>
    <t>Correttezza morfo-sintattica</t>
  </si>
  <si>
    <t>INTERVENTI EDUCATIVI E DIDATTICI</t>
  </si>
  <si>
    <t>PATTO EDUCATIVO</t>
  </si>
  <si>
    <t>ALTRE INFORMAZIONI…</t>
  </si>
  <si>
    <t>ALTRE INFORMAZIONI</t>
  </si>
  <si>
    <t>Utilizzo di programmi di video-scrittura con correttore ortografico (possibilmente vocale)  e con tecnologie di sintesi vocale (anche per le lingue straniere)</t>
  </si>
  <si>
    <t>Utilizzo di risorse audio (file audio digitali, audiolibri…).</t>
  </si>
  <si>
    <t>Utilizzo del registratore digitale o di altri strumenti di registrazione per uso personale</t>
  </si>
  <si>
    <t>Utilizzo di ausili  per il calcolo (tavola pitagorica, linee dei numeri…) ed eventualmente della  calcolatrice con foglio di calcolo (possibilmente calcolatrice vocale)</t>
  </si>
  <si>
    <t>Utilizzo di mappe e schemi durante le interrogazioni, eventualmente anche su supporto digitalizzato (presentazioni multimediali), per facilitare il recupero delle informazioni</t>
  </si>
  <si>
    <t>Utilizzo di schemi di sviluppo per la produzione scritta</t>
  </si>
  <si>
    <t>Utilizzo di software didattici e compensativi (free e/o commerciali)</t>
  </si>
  <si>
    <r>
      <t xml:space="preserve">MISURE DISPENSATIVE </t>
    </r>
    <r>
      <rPr>
        <i/>
        <sz val="12"/>
        <color indexed="8"/>
        <rFont val="Calibri"/>
        <family val="2"/>
      </rPr>
      <t>(legge 170/10 e linee guida 12/07/2011)</t>
    </r>
  </si>
  <si>
    <r>
      <t xml:space="preserve">STRUMENTI COMPENSATIVI </t>
    </r>
    <r>
      <rPr>
        <i/>
        <sz val="12"/>
        <color indexed="8"/>
        <rFont val="Calibri"/>
        <family val="2"/>
      </rPr>
      <t>(legge 170/10 e linee guida 12/07/2011)</t>
    </r>
  </si>
  <si>
    <t>Dispensa dalla lettura ad alta voce in classe</t>
  </si>
  <si>
    <t>Dispensa dall’uso del corsivo e dello stampato minuscolo</t>
  </si>
  <si>
    <t>Dispensa dalla scrittura sotto dettatura di testi e/o appunti</t>
  </si>
  <si>
    <t>Dispensa dal ricopiare testi o espressioni matematiche dalla lavagna</t>
  </si>
  <si>
    <t>Dispensa dallo studio mnemonico delle tabelline, delle forme verbali, delle poesie</t>
  </si>
  <si>
    <t>Dispensa dall’utilizzo di tempi standard</t>
  </si>
  <si>
    <t>Riduzione delle consegne senza modificare gli obiettivi</t>
  </si>
  <si>
    <t>Dispensa da un eccessivo carico di compiti con riadattamento e riduzione delle pagine da studiare, senza modificare gli obiettivi</t>
  </si>
  <si>
    <t>Dispensa parziale dallo studio della lingua straniera in forma scritta, che verrà valutata in percentuale minore rispetto all’orale non considerando errori ortografici e di spelling</t>
  </si>
  <si>
    <t>Dispensa dalla sovrapposizione di compiti e interrogazioni di più materie</t>
  </si>
  <si>
    <t>STRATEGIE DI PERSONALIZZAZIONE / INDIVIDUALIZZAZIONE</t>
  </si>
  <si>
    <r>
      <t>MODALIT</t>
    </r>
    <r>
      <rPr>
        <b/>
        <sz val="12"/>
        <color indexed="8"/>
        <rFont val="Calibri"/>
        <family val="2"/>
      </rPr>
      <t>À DI SVOLGIMENTO DELLE PROVE DI VERIFICA</t>
    </r>
  </si>
  <si>
    <t>PROVE SCRITTE</t>
  </si>
  <si>
    <t>PROVE ORALI</t>
  </si>
  <si>
    <t>Utilizzo di schemi, tavole, mappe e di ogni altro strumento compensativo della memoria</t>
  </si>
  <si>
    <t>Uso della calcolatrice, di tavole pitagoriche, formulari, tabelle</t>
  </si>
  <si>
    <t>Prove strutturate con risposta a scelta multipla</t>
  </si>
  <si>
    <t>Riduzione quantitativa della consegna</t>
  </si>
  <si>
    <t>Tempi più lunghi per lo svolgimento della prova</t>
  </si>
  <si>
    <t>Evitare verifiche su linguaggi specifici, definizioni a carattere puramente mnemonico</t>
  </si>
  <si>
    <t>Utilizzo di mappe, schemi e ogni altro strumento compensativo della memoria</t>
  </si>
  <si>
    <t>Programmazione delle interrogazioni</t>
  </si>
  <si>
    <r>
      <t xml:space="preserve">OBIETTIVI DISCIPLINARI PERSONALIZZATI </t>
    </r>
    <r>
      <rPr>
        <i/>
        <sz val="12"/>
        <color indexed="8"/>
        <rFont val="Calibri"/>
        <family val="2"/>
      </rPr>
      <t>(se necessari)</t>
    </r>
  </si>
  <si>
    <r>
      <t>MODALIT</t>
    </r>
    <r>
      <rPr>
        <b/>
        <sz val="12"/>
        <color indexed="8"/>
        <rFont val="Calibri"/>
        <family val="2"/>
      </rPr>
      <t>À DI VALUTAZIONE</t>
    </r>
  </si>
  <si>
    <t>CRITERI DI CORREZIONE DELLE PROVE SCRITTE</t>
  </si>
  <si>
    <r>
      <t xml:space="preserve">CRITERI DI VALUTAZIONE ADOTTATI </t>
    </r>
    <r>
      <rPr>
        <i/>
        <sz val="11"/>
        <color indexed="8"/>
        <rFont val="Calibri"/>
        <family val="2"/>
      </rPr>
      <t>(l'insegnante considera anche…)</t>
    </r>
  </si>
  <si>
    <t>Progressi e sforzi compiuti</t>
  </si>
  <si>
    <t>Valutazione del contenuto e non degli errori ortografici</t>
  </si>
  <si>
    <t>Non considerare gli errori di spelling</t>
  </si>
  <si>
    <t>Non considerare gli errori di calcolo nella risoluzione di problemi ma valutare il procedimento</t>
  </si>
  <si>
    <t>Si concorda con la famiglia e lo studente</t>
  </si>
  <si>
    <t>è seguito da familiari</t>
  </si>
  <si>
    <t>ricorre all’aiuto di  compagni</t>
  </si>
  <si>
    <t>utilizza strumenti compensativi</t>
  </si>
  <si>
    <t>STRUMENTI DA UTILIZZARE NEL LAVORO A CASA</t>
  </si>
  <si>
    <t>strumenti informatici (pc, videoscrittura con correttore ortografico,…)</t>
  </si>
  <si>
    <t>tecnologia di sintesi vocale</t>
  </si>
  <si>
    <t>appunti scritti al pc</t>
  </si>
  <si>
    <t>registrazioni digitali</t>
  </si>
  <si>
    <t>materiali multimediali (video, simulazioni…)</t>
  </si>
  <si>
    <t>testi semplificati e/o ridotti</t>
  </si>
  <si>
    <t>fotocopie</t>
  </si>
  <si>
    <t>schemi e mappe</t>
  </si>
  <si>
    <r>
      <t>ATTIVIT</t>
    </r>
    <r>
      <rPr>
        <b/>
        <sz val="12"/>
        <color indexed="8"/>
        <rFont val="Calibri"/>
        <family val="2"/>
      </rPr>
      <t>À SCOLASTICHE INDIVIDUALIZZATE PROGRAMMATE</t>
    </r>
  </si>
  <si>
    <t xml:space="preserve"> quotidiana</t>
  </si>
  <si>
    <t xml:space="preserve"> bisettimanale</t>
  </si>
  <si>
    <t xml:space="preserve"> settimanale</t>
  </si>
  <si>
    <t xml:space="preserve"> quindicinale</t>
  </si>
  <si>
    <t>PARTI COINVOLTE</t>
  </si>
  <si>
    <t>DOCENTI</t>
  </si>
  <si>
    <t>Cognome</t>
  </si>
  <si>
    <t>Disciplina/e</t>
  </si>
  <si>
    <t>GENITORI / TUTORI</t>
  </si>
  <si>
    <t>Grado di parentela</t>
  </si>
  <si>
    <t>Data di compilazione:</t>
  </si>
  <si>
    <t>7.</t>
  </si>
  <si>
    <t>Le parti coinvolte si impegnano a rispettare quanto condiviso e concordato, nel presente PDP, per il successo formativo dell'alunno.</t>
  </si>
  <si>
    <t>FIRMA DEI DOCENTI</t>
  </si>
  <si>
    <t>FIRMA</t>
  </si>
  <si>
    <t>FIRMA DEI GENITORI / TUTORI</t>
  </si>
  <si>
    <t>Luogo di compilazione:</t>
  </si>
  <si>
    <t>IL DIRIGENTE SCOLASTICO</t>
  </si>
  <si>
    <r>
      <t>NELLE ATTIVIT</t>
    </r>
    <r>
      <rPr>
        <b/>
        <sz val="12"/>
        <color indexed="8"/>
        <rFont val="Calibri"/>
        <family val="2"/>
      </rPr>
      <t>À</t>
    </r>
    <r>
      <rPr>
        <b/>
        <sz val="12"/>
        <color indexed="8"/>
        <rFont val="Calibri"/>
        <family val="2"/>
      </rPr>
      <t xml:space="preserve"> DI STUDIO, L'ALLIEVO:</t>
    </r>
  </si>
  <si>
    <t xml:space="preserve">  con cadenza</t>
  </si>
  <si>
    <t xml:space="preserve">è seguito da un Tutor nelle seguenti discipline: </t>
  </si>
  <si>
    <t>attività di recupero</t>
  </si>
  <si>
    <t>attività di consolidamento e/o di potenziamento</t>
  </si>
  <si>
    <t>attività di laboratorio</t>
  </si>
  <si>
    <t>attività di classi aperte (per piccoli gruppi)</t>
  </si>
  <si>
    <t>attività curriculari all’esterno dell’ambiente scolastico</t>
  </si>
  <si>
    <t>attività di carattere culturale, formativo, socializzante</t>
  </si>
  <si>
    <t>P.D.P.</t>
  </si>
  <si>
    <t>PATTO  EDUCATIVO</t>
  </si>
  <si>
    <t xml:space="preserve"> difficoltà nell'attenzione divisa</t>
  </si>
  <si>
    <t>PROCESSO DI APPRENDIMENTO</t>
  </si>
  <si>
    <r>
      <t xml:space="preserve">INTERVENTI  EDUCATIVI  E  DIDATTICI </t>
    </r>
    <r>
      <rPr>
        <i/>
        <u/>
        <sz val="10"/>
        <color indexed="12"/>
        <rFont val="Calibri"/>
        <family val="2"/>
      </rPr>
      <t>(strumenti compensativi e misure dispensative)</t>
    </r>
  </si>
  <si>
    <t>inizio anno</t>
  </si>
  <si>
    <r>
      <t>ore settimanali</t>
    </r>
    <r>
      <rPr>
        <i/>
        <vertAlign val="superscript"/>
        <sz val="11"/>
        <color indexed="8"/>
        <rFont val="Calibri"/>
        <family val="2"/>
      </rPr>
      <t>(1)</t>
    </r>
  </si>
  <si>
    <r>
      <t>dell'alunno</t>
    </r>
    <r>
      <rPr>
        <sz val="8"/>
        <color indexed="8"/>
        <rFont val="Calibri"/>
        <family val="2"/>
      </rPr>
      <t>/</t>
    </r>
    <r>
      <rPr>
        <i/>
        <sz val="8"/>
        <color indexed="8"/>
        <rFont val="Calibri"/>
        <family val="2"/>
      </rPr>
      <t>della classe</t>
    </r>
  </si>
  <si>
    <r>
      <t>dell'alunno</t>
    </r>
    <r>
      <rPr>
        <sz val="9"/>
        <color indexed="8"/>
        <rFont val="Times New Roman"/>
        <family val="1"/>
      </rPr>
      <t>/</t>
    </r>
    <r>
      <rPr>
        <i/>
        <sz val="9"/>
        <color indexed="8"/>
        <rFont val="Times New Roman"/>
        <family val="1"/>
      </rPr>
      <t>della classe</t>
    </r>
  </si>
  <si>
    <r>
      <t xml:space="preserve">Dati rilevabili da </t>
    </r>
    <r>
      <rPr>
        <b/>
        <i/>
        <sz val="9"/>
        <color indexed="8"/>
        <rFont val="Calibri"/>
        <family val="2"/>
      </rPr>
      <t>osservazioni in classe</t>
    </r>
  </si>
  <si>
    <r>
      <t xml:space="preserve">Dati rilevabili da </t>
    </r>
    <r>
      <rPr>
        <b/>
        <i/>
        <sz val="9"/>
        <color indexed="8"/>
        <rFont val="Calibri"/>
        <family val="2"/>
      </rPr>
      <t>diagnosi specialistica</t>
    </r>
  </si>
  <si>
    <t xml:space="preserve">dal </t>
  </si>
  <si>
    <t xml:space="preserve"> Anno Scolastico</t>
  </si>
  <si>
    <t xml:space="preserve"> Periodo limitato</t>
  </si>
  <si>
    <t xml:space="preserve">  al </t>
  </si>
  <si>
    <t xml:space="preserve">Luogo di compilazione </t>
  </si>
  <si>
    <t xml:space="preserve">Data di compilazione </t>
  </si>
  <si>
    <t>Durata del PDP</t>
  </si>
  <si>
    <t>Automatizzazione dell'algoritmo procedurale</t>
  </si>
  <si>
    <r>
      <t xml:space="preserve">Errori di processamento numerico </t>
    </r>
    <r>
      <rPr>
        <i/>
        <sz val="10"/>
        <color indexed="8"/>
        <rFont val="Calibri"/>
        <family val="2"/>
      </rPr>
      <t>(negli aspetti cardinali e ordinali e nella corrispondenza tra numero e quantità)</t>
    </r>
  </si>
  <si>
    <t xml:space="preserve">Il curriculum scolastico risulta </t>
  </si>
  <si>
    <t>Lettura della consegna</t>
  </si>
  <si>
    <t>Comprensione delle consegne</t>
  </si>
  <si>
    <t>Esecuzione delle consegne</t>
  </si>
  <si>
    <t>Pertinenza dell'intervento</t>
  </si>
  <si>
    <t>Autocontrollo</t>
  </si>
  <si>
    <t>Partecipazione alle attività scolastiche</t>
  </si>
  <si>
    <t>Impugnatura</t>
  </si>
  <si>
    <t>Direzionalità del tratto</t>
  </si>
  <si>
    <t xml:space="preserve"> convenzionale</t>
  </si>
  <si>
    <t xml:space="preserve"> non convenzionale</t>
  </si>
  <si>
    <t>RISOLUZIONI DI SITUAZIONI PROBLEMATICHE</t>
  </si>
  <si>
    <t>Comprensione del testo scritto e orale</t>
  </si>
  <si>
    <t>Produzione scritta e orale</t>
  </si>
  <si>
    <t>Utilizzo di schemi, tabelle, mappe e diagrammi di flusso come supporto alle varie discipline</t>
  </si>
  <si>
    <t>Utilizzo di computer e tablet</t>
  </si>
  <si>
    <t>Utilizzo di prove orali a compensazione di quelle scritte</t>
  </si>
  <si>
    <t>Dispensa dall’uso dei quattro caratteri di scrittura</t>
  </si>
  <si>
    <t xml:space="preserve"> difficoltà morfologica</t>
  </si>
  <si>
    <t xml:space="preserve"> difficoltà sintattica</t>
  </si>
  <si>
    <t xml:space="preserve"> difficoltà lessicale</t>
  </si>
  <si>
    <t xml:space="preserve"> difficoltà globale nell'esposizione orale</t>
  </si>
  <si>
    <t xml:space="preserve"> Disturbi del comportamento</t>
  </si>
  <si>
    <t xml:space="preserve"> Disturbo da Deficit di Attenzione/Iperattività (ADHD)</t>
  </si>
  <si>
    <t xml:space="preserve"> Disturbo Oppositivo Provocatorio (DOP)</t>
  </si>
  <si>
    <t>Aiuto nell'organizzazione del banco</t>
  </si>
  <si>
    <t>Controllo della corretta scrittura dei compiti sul diario</t>
  </si>
  <si>
    <t>Invito a controllare accuratamente il proprio compito prima di consegnarlo</t>
  </si>
  <si>
    <t>Comunicazione chiara dei tempi necessari per l'esecuzione del compito</t>
  </si>
  <si>
    <t>Utilizzo di libri digitali</t>
  </si>
  <si>
    <t>Utilizzo di penne con impugnatura ergonomica</t>
  </si>
  <si>
    <t>Definizione di poche, ma chiare regole di comportamento in classe</t>
  </si>
  <si>
    <t>Sincerarsi che abbia ascoltato e capito la domanda</t>
  </si>
  <si>
    <t>Definizione di piccoli e realistici obiettivi comportamentali</t>
  </si>
  <si>
    <t>Gestione delle frustrazioni</t>
  </si>
  <si>
    <t>Attenzione !!!</t>
  </si>
  <si>
    <t>Istruzioni</t>
  </si>
  <si>
    <r>
      <t>Questo file è un supporto informatico sviluppato nell’anno scolastico 2016-2017 con l’applicazione “</t>
    </r>
    <r>
      <rPr>
        <b/>
        <sz val="9"/>
        <color indexed="8"/>
        <rFont val="Calibri"/>
        <family val="2"/>
      </rPr>
      <t>Microsoft EXCEL</t>
    </r>
    <r>
      <rPr>
        <sz val="9"/>
        <color indexed="8"/>
        <rFont val="Calibri"/>
        <family val="2"/>
      </rPr>
      <t>” per ottimizzare e velocizzare la stesura dei “</t>
    </r>
    <r>
      <rPr>
        <b/>
        <sz val="9"/>
        <color indexed="8"/>
        <rFont val="Calibri"/>
        <family val="2"/>
      </rPr>
      <t>P</t>
    </r>
    <r>
      <rPr>
        <sz val="9"/>
        <color indexed="8"/>
        <rFont val="Calibri"/>
        <family val="2"/>
      </rPr>
      <t xml:space="preserve">iani </t>
    </r>
    <r>
      <rPr>
        <b/>
        <sz val="9"/>
        <color indexed="8"/>
        <rFont val="Calibri"/>
        <family val="2"/>
      </rPr>
      <t>D</t>
    </r>
    <r>
      <rPr>
        <sz val="9"/>
        <color indexed="8"/>
        <rFont val="Calibri"/>
        <family val="2"/>
      </rPr>
      <t xml:space="preserve">idattici </t>
    </r>
    <r>
      <rPr>
        <b/>
        <sz val="9"/>
        <color indexed="8"/>
        <rFont val="Calibri"/>
        <family val="2"/>
      </rPr>
      <t>P</t>
    </r>
    <r>
      <rPr>
        <sz val="9"/>
        <color indexed="8"/>
        <rFont val="Calibri"/>
        <family val="2"/>
      </rPr>
      <t>ersonalizzati” degli alunni con “</t>
    </r>
    <r>
      <rPr>
        <b/>
        <sz val="9"/>
        <color indexed="8"/>
        <rFont val="Calibri"/>
        <family val="2"/>
      </rPr>
      <t>B</t>
    </r>
    <r>
      <rPr>
        <sz val="9"/>
        <color indexed="8"/>
        <rFont val="Calibri"/>
        <family val="2"/>
      </rPr>
      <t xml:space="preserve">isogni </t>
    </r>
    <r>
      <rPr>
        <b/>
        <sz val="9"/>
        <color indexed="8"/>
        <rFont val="Calibri"/>
        <family val="2"/>
      </rPr>
      <t>E</t>
    </r>
    <r>
      <rPr>
        <sz val="9"/>
        <color indexed="8"/>
        <rFont val="Calibri"/>
        <family val="2"/>
      </rPr>
      <t xml:space="preserve">ducativi </t>
    </r>
    <r>
      <rPr>
        <b/>
        <sz val="9"/>
        <color indexed="8"/>
        <rFont val="Calibri"/>
        <family val="2"/>
      </rPr>
      <t>S</t>
    </r>
    <r>
      <rPr>
        <sz val="9"/>
        <color indexed="8"/>
        <rFont val="Calibri"/>
        <family val="2"/>
      </rPr>
      <t>peciali”. È diventato un’occasione per avere un modello condiviso in tutte le realtà scolastiche del territorio.
Prima d’iniziare la stesura del documento, copiare il file “</t>
    </r>
    <r>
      <rPr>
        <b/>
        <sz val="9"/>
        <color indexed="8"/>
        <rFont val="Calibri"/>
        <family val="2"/>
      </rPr>
      <t>PDP – Modello</t>
    </r>
    <r>
      <rPr>
        <sz val="9"/>
        <color indexed="8"/>
        <rFont val="Calibri"/>
        <family val="2"/>
      </rPr>
      <t>” e rinominarlo con il nome dell’alunno BES: es. “</t>
    </r>
    <r>
      <rPr>
        <b/>
        <sz val="9"/>
        <color indexed="8"/>
        <rFont val="Calibri"/>
        <family val="2"/>
      </rPr>
      <t>PDP–Rossi Marco</t>
    </r>
    <r>
      <rPr>
        <sz val="9"/>
        <color indexed="8"/>
        <rFont val="Calibri"/>
        <family val="2"/>
      </rPr>
      <t>”. Durante la compilazione, ricordarsi di salvare con una certa frequenza le informazioni inserite con gli appositi comandi dell’applicazione.
Onde evitare possibili o accidentali manipolazioni, il file non consente di modificare informazioni nelle celle che contengono codice di calcolo. Si possono inserire o modificare dati solo nelle celle con lo sfondo “</t>
    </r>
    <r>
      <rPr>
        <b/>
        <sz val="9"/>
        <color indexed="8"/>
        <rFont val="Calibri"/>
        <family val="2"/>
      </rPr>
      <t>bianco</t>
    </r>
    <r>
      <rPr>
        <sz val="9"/>
        <color indexed="8"/>
        <rFont val="Calibri"/>
        <family val="2"/>
      </rPr>
      <t>”, le altre sono protette o nascoste (alcune modifiche di formattazione sono consentite solo nel foglio “</t>
    </r>
    <r>
      <rPr>
        <b/>
        <sz val="9"/>
        <color indexed="8"/>
        <rFont val="Calibri"/>
        <family val="2"/>
      </rPr>
      <t>Stampa</t>
    </r>
    <r>
      <rPr>
        <sz val="9"/>
        <color indexed="8"/>
        <rFont val="Calibri"/>
        <family val="2"/>
      </rPr>
      <t>” come indicato nel foglio “</t>
    </r>
    <r>
      <rPr>
        <b/>
        <sz val="9"/>
        <color indexed="8"/>
        <rFont val="Calibri"/>
        <family val="2"/>
      </rPr>
      <t>Pre-Stampa</t>
    </r>
    <r>
      <rPr>
        <sz val="9"/>
        <color indexed="8"/>
        <rFont val="Calibri"/>
        <family val="2"/>
      </rPr>
      <t>”).
Per spostarsi da un foglio all’altro, è preferibile utilizzare i collegamenti ipertestuali, individuabili nei bottoncini di colore “</t>
    </r>
    <r>
      <rPr>
        <b/>
        <sz val="9"/>
        <color indexed="8"/>
        <rFont val="Calibri"/>
        <family val="2"/>
      </rPr>
      <t>blu elettrico</t>
    </r>
    <r>
      <rPr>
        <sz val="9"/>
        <color indexed="8"/>
        <rFont val="Calibri"/>
        <family val="2"/>
      </rPr>
      <t>” con le scritte “</t>
    </r>
    <r>
      <rPr>
        <b/>
        <sz val="9"/>
        <color indexed="8"/>
        <rFont val="Calibri"/>
        <family val="2"/>
      </rPr>
      <t>bianche</t>
    </r>
    <r>
      <rPr>
        <sz val="9"/>
        <color indexed="8"/>
        <rFont val="Calibri"/>
        <family val="2"/>
      </rPr>
      <t>”. Il foglio “</t>
    </r>
    <r>
      <rPr>
        <b/>
        <sz val="9"/>
        <color indexed="8"/>
        <rFont val="Calibri"/>
        <family val="2"/>
      </rPr>
      <t>HOME</t>
    </r>
    <r>
      <rPr>
        <sz val="9"/>
        <color indexed="8"/>
        <rFont val="Calibri"/>
        <family val="2"/>
      </rPr>
      <t>” gestisce la “</t>
    </r>
    <r>
      <rPr>
        <i/>
        <sz val="9"/>
        <color indexed="8"/>
        <rFont val="Calibri"/>
        <family val="2"/>
      </rPr>
      <t>navigazione</t>
    </r>
    <r>
      <rPr>
        <sz val="9"/>
        <color indexed="8"/>
        <rFont val="Calibri"/>
        <family val="2"/>
      </rPr>
      <t>” di tutto il file, “</t>
    </r>
    <r>
      <rPr>
        <i/>
        <sz val="9"/>
        <color indexed="8"/>
        <rFont val="Calibri"/>
        <family val="2"/>
      </rPr>
      <t>richiamabile</t>
    </r>
    <r>
      <rPr>
        <sz val="9"/>
        <color indexed="8"/>
        <rFont val="Calibri"/>
        <family val="2"/>
      </rPr>
      <t>” dagli altri fogli cliccando sul rispettivo collegamento ipertestuale ad eccezione del foglio “</t>
    </r>
    <r>
      <rPr>
        <b/>
        <sz val="9"/>
        <color indexed="8"/>
        <rFont val="Calibri"/>
        <family val="2"/>
      </rPr>
      <t>Stampa</t>
    </r>
    <r>
      <rPr>
        <sz val="9"/>
        <color indexed="8"/>
        <rFont val="Calibri"/>
        <family val="2"/>
      </rPr>
      <t>” (per una questione di pulizia e ordine). È possibile spostarsi da un foglio all’altro anche cliccando sui “</t>
    </r>
    <r>
      <rPr>
        <i/>
        <sz val="9"/>
        <color indexed="8"/>
        <rFont val="Calibri"/>
        <family val="2"/>
      </rPr>
      <t>Nomi dei fogli</t>
    </r>
    <r>
      <rPr>
        <sz val="9"/>
        <color indexed="8"/>
        <rFont val="Calibri"/>
        <family val="2"/>
      </rPr>
      <t>”, posizionati nella parte bassa dello schermo.
Nelle sessioni a scelta multipla, è sufficiente inserire una “</t>
    </r>
    <r>
      <rPr>
        <b/>
        <sz val="9"/>
        <color indexed="8"/>
        <rFont val="Calibri"/>
        <family val="2"/>
      </rPr>
      <t>X</t>
    </r>
    <r>
      <rPr>
        <sz val="9"/>
        <color indexed="8"/>
        <rFont val="Calibri"/>
        <family val="2"/>
      </rPr>
      <t>” nella cella d’interesse (anche più voci).
Una volta terminata la stesura del modello, solo il foglio “</t>
    </r>
    <r>
      <rPr>
        <b/>
        <sz val="9"/>
        <color indexed="8"/>
        <rFont val="Calibri"/>
        <family val="2"/>
      </rPr>
      <t>Stampa</t>
    </r>
    <r>
      <rPr>
        <sz val="9"/>
        <color indexed="8"/>
        <rFont val="Calibri"/>
        <family val="2"/>
      </rPr>
      <t>” va salvato in formato “</t>
    </r>
    <r>
      <rPr>
        <b/>
        <sz val="9"/>
        <color indexed="8"/>
        <rFont val="Calibri"/>
        <family val="2"/>
      </rPr>
      <t>.pdf</t>
    </r>
    <r>
      <rPr>
        <sz val="9"/>
        <color indexed="8"/>
        <rFont val="Calibri"/>
        <family val="2"/>
      </rPr>
      <t>” e/o stampato.</t>
    </r>
  </si>
  <si>
    <t>Pietrasanta 2</t>
  </si>
  <si>
    <t>Pietrasanta</t>
  </si>
  <si>
    <t>Beato Angelico, 6</t>
  </si>
  <si>
    <t>luic850009@istruzione.it</t>
  </si>
  <si>
    <t>LUIC850009@ISTRUZIONE.IT</t>
  </si>
  <si>
    <t>LUIC850009</t>
  </si>
  <si>
    <t xml:space="preserve">Scuola Statale </t>
  </si>
  <si>
    <t>0584 745924</t>
  </si>
  <si>
    <t>Prof.ssa Barbara Caterini</t>
  </si>
</sst>
</file>

<file path=xl/styles.xml><?xml version="1.0" encoding="utf-8"?>
<styleSheet xmlns="http://schemas.openxmlformats.org/spreadsheetml/2006/main">
  <numFmts count="1">
    <numFmt numFmtId="164" formatCode="[&lt;=9999999]####\-####;\(0###\)\ ####\-####"/>
  </numFmts>
  <fonts count="65">
    <font>
      <sz val="11"/>
      <color theme="1"/>
      <name val="Calibri"/>
      <family val="2"/>
      <scheme val="minor"/>
    </font>
    <font>
      <i/>
      <sz val="10"/>
      <color indexed="8"/>
      <name val="Calibri"/>
      <family val="2"/>
    </font>
    <font>
      <b/>
      <u/>
      <sz val="16"/>
      <color indexed="62"/>
      <name val="Calibri"/>
      <family val="2"/>
    </font>
    <font>
      <i/>
      <sz val="12"/>
      <color indexed="8"/>
      <name val="Calibri"/>
      <family val="2"/>
    </font>
    <font>
      <b/>
      <i/>
      <sz val="10"/>
      <color indexed="8"/>
      <name val="Calibri"/>
      <family val="2"/>
    </font>
    <font>
      <i/>
      <sz val="9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1"/>
      <name val="Tahoma"/>
      <family val="2"/>
    </font>
    <font>
      <i/>
      <u/>
      <sz val="10"/>
      <color indexed="12"/>
      <name val="Calibri"/>
      <family val="2"/>
    </font>
    <font>
      <i/>
      <vertAlign val="superscript"/>
      <sz val="11"/>
      <color indexed="8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sz val="9"/>
      <color indexed="8"/>
      <name val="Times New Roman"/>
      <family val="1"/>
    </font>
    <font>
      <i/>
      <sz val="9"/>
      <color indexed="8"/>
      <name val="Times New Roman"/>
      <family val="1"/>
    </font>
    <font>
      <b/>
      <i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Bell MT"/>
      <family val="1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6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i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30"/>
      <color theme="1"/>
      <name val="Calibri"/>
      <family val="2"/>
    </font>
    <font>
      <b/>
      <sz val="20"/>
      <color rgb="FFFF0000"/>
      <name val="Calibri"/>
      <family val="2"/>
      <scheme val="minor"/>
    </font>
    <font>
      <i/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3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70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0"/>
      <color theme="1"/>
      <name val="Times New Roman"/>
      <family val="1"/>
    </font>
    <font>
      <sz val="11"/>
      <name val="Calibri"/>
      <family val="2"/>
      <scheme val="minor"/>
    </font>
    <font>
      <i/>
      <sz val="8"/>
      <color theme="1"/>
      <name val="Bell MT"/>
      <family val="1"/>
    </font>
    <font>
      <b/>
      <sz val="24"/>
      <color rgb="FF00B0F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Alignment="1" applyProtection="1">
      <alignment horizontal="right" vertical="center"/>
      <protection hidden="1"/>
    </xf>
    <xf numFmtId="0" fontId="19" fillId="2" borderId="1" xfId="0" applyFont="1" applyFill="1" applyBorder="1" applyAlignment="1" applyProtection="1">
      <alignment horizontal="left" vertical="center" shrinkToFit="1"/>
      <protection locked="0"/>
    </xf>
    <xf numFmtId="0" fontId="22" fillId="2" borderId="2" xfId="0" applyFont="1" applyFill="1" applyBorder="1" applyAlignment="1" applyProtection="1">
      <alignment horizontal="center" vertical="center"/>
      <protection locked="0"/>
    </xf>
    <xf numFmtId="0" fontId="23" fillId="3" borderId="3" xfId="0" applyFont="1" applyFill="1" applyBorder="1" applyAlignment="1" applyProtection="1">
      <alignment horizontal="left" vertical="center"/>
      <protection hidden="1"/>
    </xf>
    <xf numFmtId="0" fontId="24" fillId="3" borderId="0" xfId="0" applyFont="1" applyFill="1" applyAlignment="1" applyProtection="1">
      <alignment horizontal="left" vertical="top"/>
      <protection hidden="1"/>
    </xf>
    <xf numFmtId="0" fontId="23" fillId="3" borderId="0" xfId="0" applyFont="1" applyFill="1" applyAlignment="1" applyProtection="1">
      <alignment horizontal="left" vertical="center"/>
      <protection hidden="1"/>
    </xf>
    <xf numFmtId="0" fontId="23" fillId="3" borderId="4" xfId="0" applyFont="1" applyFill="1" applyBorder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4" fillId="0" borderId="0" xfId="0" applyFont="1" applyAlignment="1" applyProtection="1">
      <alignment horizontal="center" vertical="top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7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hidden="1"/>
    </xf>
    <xf numFmtId="0" fontId="22" fillId="2" borderId="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9" fillId="3" borderId="5" xfId="0" applyFon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2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9" fillId="3" borderId="3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29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2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justify" vertical="center" wrapText="1"/>
    </xf>
    <xf numFmtId="0" fontId="0" fillId="4" borderId="0" xfId="0" applyFill="1" applyAlignment="1">
      <alignment horizontal="justify" vertical="top" wrapText="1"/>
    </xf>
    <xf numFmtId="0" fontId="0" fillId="5" borderId="0" xfId="0" applyFill="1" applyAlignment="1">
      <alignment horizontal="justify" vertical="center" wrapText="1"/>
    </xf>
    <xf numFmtId="0" fontId="0" fillId="5" borderId="0" xfId="0" applyFill="1" applyAlignment="1">
      <alignment horizontal="justify" vertical="top" wrapText="1"/>
    </xf>
    <xf numFmtId="0" fontId="0" fillId="5" borderId="11" xfId="0" applyFill="1" applyBorder="1" applyAlignment="1">
      <alignment horizontal="justify" vertical="top" wrapText="1"/>
    </xf>
    <xf numFmtId="0" fontId="0" fillId="4" borderId="11" xfId="0" applyFill="1" applyBorder="1" applyAlignment="1">
      <alignment horizontal="justify" vertical="top" wrapText="1"/>
    </xf>
    <xf numFmtId="0" fontId="0" fillId="5" borderId="12" xfId="0" applyFill="1" applyBorder="1" applyAlignment="1">
      <alignment horizontal="justify" vertical="center" wrapText="1"/>
    </xf>
    <xf numFmtId="0" fontId="0" fillId="5" borderId="12" xfId="0" applyFill="1" applyBorder="1" applyAlignment="1">
      <alignment horizontal="justify" vertical="top" wrapText="1"/>
    </xf>
    <xf numFmtId="0" fontId="0" fillId="5" borderId="13" xfId="0" applyFill="1" applyBorder="1" applyAlignment="1">
      <alignment horizontal="justify" vertical="top" wrapText="1"/>
    </xf>
    <xf numFmtId="0" fontId="0" fillId="5" borderId="14" xfId="0" applyFill="1" applyBorder="1" applyAlignment="1">
      <alignment horizontal="justify" vertical="center" wrapText="1"/>
    </xf>
    <xf numFmtId="0" fontId="0" fillId="5" borderId="14" xfId="0" applyFill="1" applyBorder="1" applyAlignment="1">
      <alignment horizontal="justify" vertical="top" wrapText="1"/>
    </xf>
    <xf numFmtId="0" fontId="0" fillId="5" borderId="15" xfId="0" applyFill="1" applyBorder="1" applyAlignment="1">
      <alignment horizontal="justify" vertical="top" wrapText="1"/>
    </xf>
    <xf numFmtId="0" fontId="0" fillId="4" borderId="25" xfId="0" applyFill="1" applyBorder="1" applyAlignment="1">
      <alignment horizontal="justify" vertical="center" wrapText="1"/>
    </xf>
    <xf numFmtId="0" fontId="0" fillId="4" borderId="25" xfId="0" applyFill="1" applyBorder="1" applyAlignment="1">
      <alignment horizontal="justify" vertical="top" wrapText="1"/>
    </xf>
    <xf numFmtId="0" fontId="0" fillId="4" borderId="26" xfId="0" applyFill="1" applyBorder="1" applyAlignment="1">
      <alignment horizontal="justify" vertical="top" wrapText="1"/>
    </xf>
    <xf numFmtId="0" fontId="0" fillId="5" borderId="25" xfId="0" applyFill="1" applyBorder="1" applyAlignment="1">
      <alignment horizontal="justify" vertical="center" wrapText="1"/>
    </xf>
    <xf numFmtId="0" fontId="0" fillId="5" borderId="25" xfId="0" applyFill="1" applyBorder="1" applyAlignment="1">
      <alignment horizontal="justify" vertical="top" wrapText="1"/>
    </xf>
    <xf numFmtId="0" fontId="0" fillId="5" borderId="26" xfId="0" applyFill="1" applyBorder="1" applyAlignment="1">
      <alignment horizontal="justify" vertical="top" wrapText="1"/>
    </xf>
    <xf numFmtId="0" fontId="0" fillId="5" borderId="11" xfId="0" applyFill="1" applyBorder="1" applyAlignment="1">
      <alignment vertical="top" wrapText="1"/>
    </xf>
    <xf numFmtId="0" fontId="23" fillId="5" borderId="0" xfId="0" applyFont="1" applyFill="1" applyAlignment="1">
      <alignment horizontal="left" vertical="top" wrapText="1"/>
    </xf>
    <xf numFmtId="0" fontId="0" fillId="4" borderId="11" xfId="0" applyFill="1" applyBorder="1" applyAlignment="1">
      <alignment vertical="top" wrapText="1"/>
    </xf>
    <xf numFmtId="0" fontId="23" fillId="4" borderId="0" xfId="0" applyFont="1" applyFill="1" applyAlignment="1">
      <alignment horizontal="left" vertical="top" wrapText="1"/>
    </xf>
    <xf numFmtId="0" fontId="0" fillId="4" borderId="14" xfId="0" applyFill="1" applyBorder="1" applyAlignment="1">
      <alignment horizontal="justify" vertical="center" wrapText="1"/>
    </xf>
    <xf numFmtId="0" fontId="0" fillId="4" borderId="14" xfId="0" applyFill="1" applyBorder="1" applyAlignment="1">
      <alignment horizontal="justify" vertical="top" wrapText="1"/>
    </xf>
    <xf numFmtId="0" fontId="0" fillId="4" borderId="15" xfId="0" applyFill="1" applyBorder="1" applyAlignment="1">
      <alignment horizontal="justify" vertical="top" wrapText="1"/>
    </xf>
    <xf numFmtId="0" fontId="34" fillId="0" borderId="0" xfId="0" applyFont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35" fillId="0" borderId="0" xfId="0" applyFont="1"/>
    <xf numFmtId="0" fontId="35" fillId="3" borderId="3" xfId="0" applyFont="1" applyFill="1" applyBorder="1"/>
    <xf numFmtId="0" fontId="35" fillId="3" borderId="4" xfId="0" applyFont="1" applyFill="1" applyBorder="1"/>
    <xf numFmtId="0" fontId="22" fillId="5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0" fillId="5" borderId="16" xfId="0" applyFill="1" applyBorder="1" applyAlignment="1">
      <alignment horizontal="justify" vertical="center" wrapText="1"/>
    </xf>
    <xf numFmtId="0" fontId="22" fillId="5" borderId="17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justify" vertical="center" wrapText="1"/>
    </xf>
    <xf numFmtId="0" fontId="0" fillId="4" borderId="27" xfId="0" applyFill="1" applyBorder="1" applyAlignment="1">
      <alignment horizontal="justify" vertical="center" wrapText="1"/>
    </xf>
    <xf numFmtId="0" fontId="22" fillId="4" borderId="17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justify" vertical="center" wrapText="1"/>
    </xf>
    <xf numFmtId="0" fontId="0" fillId="5" borderId="27" xfId="0" applyFill="1" applyBorder="1" applyAlignment="1">
      <alignment horizontal="justify" vertical="center" wrapText="1"/>
    </xf>
    <xf numFmtId="0" fontId="22" fillId="5" borderId="18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justify" vertical="center" wrapText="1"/>
    </xf>
    <xf numFmtId="0" fontId="0" fillId="5" borderId="19" xfId="0" applyFill="1" applyBorder="1" applyAlignment="1">
      <alignment horizontal="justify" vertical="center" wrapText="1"/>
    </xf>
    <xf numFmtId="0" fontId="0" fillId="5" borderId="0" xfId="0" applyFill="1" applyAlignment="1">
      <alignment horizontal="center" vertical="top" wrapText="1"/>
    </xf>
    <xf numFmtId="0" fontId="24" fillId="3" borderId="0" xfId="0" applyFont="1" applyFill="1" applyAlignment="1" applyProtection="1">
      <alignment horizontal="center" vertical="top"/>
      <protection hidden="1"/>
    </xf>
    <xf numFmtId="0" fontId="0" fillId="5" borderId="11" xfId="0" applyFill="1" applyBorder="1" applyAlignment="1">
      <alignment horizontal="center" vertical="top" wrapText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hidden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top"/>
      <protection hidden="1"/>
    </xf>
    <xf numFmtId="0" fontId="37" fillId="0" borderId="0" xfId="0" applyFont="1" applyAlignment="1" applyProtection="1">
      <alignment horizontal="left"/>
      <protection hidden="1"/>
    </xf>
    <xf numFmtId="0" fontId="37" fillId="0" borderId="0" xfId="0" applyFont="1" applyAlignment="1" applyProtection="1">
      <alignment horizontal="left" vertical="top"/>
      <protection hidden="1"/>
    </xf>
    <xf numFmtId="0" fontId="0" fillId="0" borderId="21" xfId="0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0" xfId="0" applyFill="1" applyAlignment="1">
      <alignment horizontal="right" vertical="center"/>
    </xf>
    <xf numFmtId="0" fontId="24" fillId="3" borderId="0" xfId="0" applyFont="1" applyFill="1" applyAlignment="1">
      <alignment horizontal="center" vertical="top"/>
    </xf>
    <xf numFmtId="0" fontId="0" fillId="3" borderId="0" xfId="0" applyFill="1" applyAlignment="1">
      <alignment vertical="top"/>
    </xf>
    <xf numFmtId="0" fontId="0" fillId="3" borderId="21" xfId="0" applyFill="1" applyBorder="1" applyAlignment="1">
      <alignment horizontal="center" vertical="center"/>
    </xf>
    <xf numFmtId="0" fontId="24" fillId="3" borderId="0" xfId="0" applyFont="1" applyFill="1" applyAlignment="1">
      <alignment vertical="top"/>
    </xf>
    <xf numFmtId="0" fontId="0" fillId="6" borderId="20" xfId="0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40" fillId="0" borderId="0" xfId="0" applyFont="1" applyAlignment="1">
      <alignment vertical="center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8" fillId="3" borderId="0" xfId="0" applyFont="1" applyFill="1" applyAlignment="1">
      <alignment horizontal="center" vertical="top"/>
    </xf>
    <xf numFmtId="0" fontId="39" fillId="3" borderId="0" xfId="0" applyFont="1" applyFill="1" applyAlignment="1">
      <alignment horizontal="center" vertical="top"/>
    </xf>
    <xf numFmtId="0" fontId="38" fillId="0" borderId="12" xfId="0" applyFont="1" applyBorder="1" applyAlignment="1">
      <alignment horizontal="center" vertical="top"/>
    </xf>
    <xf numFmtId="0" fontId="0" fillId="3" borderId="5" xfId="0" applyFill="1" applyBorder="1" applyAlignment="1" applyProtection="1">
      <alignment horizontal="left" vertical="center"/>
      <protection hidden="1"/>
    </xf>
    <xf numFmtId="0" fontId="0" fillId="3" borderId="6" xfId="0" applyFill="1" applyBorder="1" applyAlignment="1" applyProtection="1">
      <alignment horizontal="left" vertical="center"/>
      <protection hidden="1"/>
    </xf>
    <xf numFmtId="0" fontId="0" fillId="3" borderId="7" xfId="0" applyFill="1" applyBorder="1" applyAlignment="1" applyProtection="1">
      <alignment horizontal="left" vertical="center"/>
      <protection hidden="1"/>
    </xf>
    <xf numFmtId="0" fontId="0" fillId="3" borderId="3" xfId="0" applyFill="1" applyBorder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left" vertical="center"/>
      <protection hidden="1"/>
    </xf>
    <xf numFmtId="0" fontId="0" fillId="3" borderId="4" xfId="0" applyFill="1" applyBorder="1" applyAlignment="1" applyProtection="1">
      <alignment horizontal="left" vertical="center"/>
      <protection hidden="1"/>
    </xf>
    <xf numFmtId="0" fontId="0" fillId="3" borderId="8" xfId="0" applyFill="1" applyBorder="1" applyAlignment="1" applyProtection="1">
      <alignment horizontal="left" vertical="center"/>
      <protection hidden="1"/>
    </xf>
    <xf numFmtId="0" fontId="0" fillId="3" borderId="9" xfId="0" applyFill="1" applyBorder="1" applyAlignment="1" applyProtection="1">
      <alignment horizontal="left" vertical="center"/>
      <protection hidden="1"/>
    </xf>
    <xf numFmtId="0" fontId="0" fillId="3" borderId="10" xfId="0" applyFill="1" applyBorder="1" applyAlignment="1" applyProtection="1">
      <alignment horizontal="left" vertical="center"/>
      <protection hidden="1"/>
    </xf>
    <xf numFmtId="0" fontId="30" fillId="3" borderId="3" xfId="0" applyFont="1" applyFill="1" applyBorder="1" applyAlignment="1">
      <alignment vertical="top"/>
    </xf>
    <xf numFmtId="0" fontId="30" fillId="3" borderId="4" xfId="0" applyFont="1" applyFill="1" applyBorder="1" applyAlignment="1">
      <alignment vertical="top"/>
    </xf>
    <xf numFmtId="0" fontId="30" fillId="0" borderId="0" xfId="0" applyFont="1" applyAlignment="1">
      <alignment vertical="top"/>
    </xf>
    <xf numFmtId="0" fontId="0" fillId="0" borderId="0" xfId="0" applyAlignment="1" applyProtection="1">
      <alignment horizontal="center" vertical="center" shrinkToFit="1"/>
      <protection hidden="1"/>
    </xf>
    <xf numFmtId="0" fontId="0" fillId="0" borderId="0" xfId="0" applyProtection="1">
      <protection hidden="1"/>
    </xf>
    <xf numFmtId="0" fontId="37" fillId="0" borderId="0" xfId="0" applyFont="1" applyAlignment="1" applyProtection="1">
      <alignment vertical="center"/>
      <protection hidden="1"/>
    </xf>
    <xf numFmtId="0" fontId="37" fillId="0" borderId="0" xfId="0" applyFont="1" applyAlignment="1" applyProtection="1">
      <alignment horizontal="right" vertical="center"/>
      <protection hidden="1"/>
    </xf>
    <xf numFmtId="0" fontId="0" fillId="2" borderId="20" xfId="0" applyFill="1" applyBorder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horizontal="center" vertical="top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19" fillId="0" borderId="0" xfId="0" applyFont="1" applyAlignment="1" applyProtection="1">
      <alignment vertical="center" shrinkToFit="1"/>
      <protection hidden="1"/>
    </xf>
    <xf numFmtId="0" fontId="0" fillId="0" borderId="0" xfId="0" applyAlignment="1" applyProtection="1">
      <alignment vertical="center" shrinkToFit="1"/>
      <protection hidden="1"/>
    </xf>
    <xf numFmtId="0" fontId="41" fillId="0" borderId="0" xfId="0" applyFont="1" applyAlignment="1" applyProtection="1">
      <alignment horizontal="center" shrinkToFit="1"/>
      <protection hidden="1"/>
    </xf>
    <xf numFmtId="0" fontId="23" fillId="0" borderId="0" xfId="0" applyFont="1" applyAlignment="1" applyProtection="1">
      <alignment horizontal="left" vertical="center" shrinkToFit="1"/>
      <protection hidden="1"/>
    </xf>
    <xf numFmtId="0" fontId="0" fillId="0" borderId="14" xfId="0" applyBorder="1" applyAlignment="1" applyProtection="1">
      <alignment horizontal="center" vertical="center" shrinkToFit="1"/>
      <protection hidden="1"/>
    </xf>
    <xf numFmtId="0" fontId="42" fillId="0" borderId="0" xfId="0" applyFont="1" applyAlignment="1" applyProtection="1">
      <alignment horizontal="center" vertical="center" shrinkToFit="1"/>
      <protection hidden="1"/>
    </xf>
    <xf numFmtId="0" fontId="38" fillId="0" borderId="0" xfId="0" applyFont="1" applyAlignment="1" applyProtection="1">
      <alignment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horizontal="right" vertical="center"/>
      <protection hidden="1"/>
    </xf>
    <xf numFmtId="0" fontId="0" fillId="2" borderId="21" xfId="0" applyFill="1" applyBorder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left" vertical="center"/>
      <protection hidden="1"/>
    </xf>
    <xf numFmtId="0" fontId="0" fillId="4" borderId="6" xfId="0" applyFill="1" applyBorder="1" applyAlignment="1" applyProtection="1">
      <alignment horizontal="left" vertical="center"/>
      <protection hidden="1"/>
    </xf>
    <xf numFmtId="0" fontId="0" fillId="4" borderId="7" xfId="0" applyFill="1" applyBorder="1" applyAlignment="1" applyProtection="1">
      <alignment horizontal="left" vertical="center"/>
      <protection hidden="1"/>
    </xf>
    <xf numFmtId="0" fontId="0" fillId="4" borderId="3" xfId="0" applyFill="1" applyBorder="1" applyAlignment="1" applyProtection="1">
      <alignment horizontal="left" vertical="center"/>
      <protection hidden="1"/>
    </xf>
    <xf numFmtId="0" fontId="0" fillId="4" borderId="0" xfId="0" applyFill="1" applyAlignment="1" applyProtection="1">
      <alignment horizontal="left" vertical="center"/>
      <protection hidden="1"/>
    </xf>
    <xf numFmtId="0" fontId="0" fillId="4" borderId="4" xfId="0" applyFill="1" applyBorder="1" applyAlignment="1" applyProtection="1">
      <alignment horizontal="left" vertical="center"/>
      <protection hidden="1"/>
    </xf>
    <xf numFmtId="0" fontId="23" fillId="4" borderId="3" xfId="0" applyFont="1" applyFill="1" applyBorder="1" applyAlignment="1" applyProtection="1">
      <alignment horizontal="left" vertical="center"/>
      <protection hidden="1"/>
    </xf>
    <xf numFmtId="0" fontId="24" fillId="4" borderId="0" xfId="0" applyFont="1" applyFill="1" applyAlignment="1" applyProtection="1">
      <alignment horizontal="left" vertical="top"/>
      <protection hidden="1"/>
    </xf>
    <xf numFmtId="0" fontId="23" fillId="4" borderId="0" xfId="0" applyFont="1" applyFill="1" applyAlignment="1" applyProtection="1">
      <alignment horizontal="left" vertical="center"/>
      <protection hidden="1"/>
    </xf>
    <xf numFmtId="0" fontId="23" fillId="4" borderId="4" xfId="0" applyFont="1" applyFill="1" applyBorder="1" applyAlignment="1" applyProtection="1">
      <alignment horizontal="left" vertical="center"/>
      <protection hidden="1"/>
    </xf>
    <xf numFmtId="0" fontId="24" fillId="4" borderId="0" xfId="0" applyFont="1" applyFill="1" applyAlignment="1" applyProtection="1">
      <alignment horizontal="center" vertical="top"/>
      <protection hidden="1"/>
    </xf>
    <xf numFmtId="0" fontId="0" fillId="4" borderId="8" xfId="0" applyFill="1" applyBorder="1" applyAlignment="1" applyProtection="1">
      <alignment horizontal="left" vertical="center"/>
      <protection hidden="1"/>
    </xf>
    <xf numFmtId="0" fontId="0" fillId="4" borderId="9" xfId="0" applyFill="1" applyBorder="1" applyAlignment="1" applyProtection="1">
      <alignment horizontal="left" vertical="center"/>
      <protection hidden="1"/>
    </xf>
    <xf numFmtId="0" fontId="0" fillId="4" borderId="10" xfId="0" applyFill="1" applyBorder="1" applyAlignment="1" applyProtection="1">
      <alignment horizontal="left" vertical="center"/>
      <protection hidden="1"/>
    </xf>
    <xf numFmtId="0" fontId="35" fillId="7" borderId="16" xfId="0" applyFont="1" applyFill="1" applyBorder="1"/>
    <xf numFmtId="0" fontId="35" fillId="7" borderId="12" xfId="0" applyFont="1" applyFill="1" applyBorder="1"/>
    <xf numFmtId="0" fontId="35" fillId="7" borderId="13" xfId="0" applyFont="1" applyFill="1" applyBorder="1"/>
    <xf numFmtId="0" fontId="30" fillId="7" borderId="18" xfId="0" applyFont="1" applyFill="1" applyBorder="1" applyAlignment="1">
      <alignment vertical="top"/>
    </xf>
    <xf numFmtId="0" fontId="37" fillId="7" borderId="0" xfId="0" applyFont="1" applyFill="1" applyAlignment="1">
      <alignment vertical="top"/>
    </xf>
    <xf numFmtId="0" fontId="30" fillId="7" borderId="11" xfId="0" applyFont="1" applyFill="1" applyBorder="1" applyAlignment="1">
      <alignment vertical="top"/>
    </xf>
    <xf numFmtId="0" fontId="0" fillId="7" borderId="18" xfId="0" applyFill="1" applyBorder="1" applyAlignment="1">
      <alignment vertical="center"/>
    </xf>
    <xf numFmtId="0" fontId="0" fillId="7" borderId="0" xfId="0" applyFill="1" applyAlignment="1">
      <alignment horizontal="left" vertical="center"/>
    </xf>
    <xf numFmtId="0" fontId="0" fillId="7" borderId="11" xfId="0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15" xfId="0" applyFill="1" applyBorder="1" applyAlignment="1">
      <alignment vertical="center"/>
    </xf>
    <xf numFmtId="0" fontId="37" fillId="7" borderId="12" xfId="0" applyFont="1" applyFill="1" applyBorder="1" applyAlignment="1">
      <alignment vertical="center" wrapText="1"/>
    </xf>
    <xf numFmtId="0" fontId="37" fillId="7" borderId="12" xfId="0" applyFont="1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37" fillId="7" borderId="0" xfId="0" applyFont="1" applyFill="1" applyAlignment="1">
      <alignment vertical="center"/>
    </xf>
    <xf numFmtId="0" fontId="30" fillId="7" borderId="0" xfId="0" applyFont="1" applyFill="1" applyAlignment="1">
      <alignment vertical="center"/>
    </xf>
    <xf numFmtId="0" fontId="30" fillId="7" borderId="11" xfId="0" applyFont="1" applyFill="1" applyBorder="1" applyAlignment="1">
      <alignment vertical="center"/>
    </xf>
    <xf numFmtId="0" fontId="41" fillId="7" borderId="0" xfId="0" applyFont="1" applyFill="1" applyAlignment="1">
      <alignment vertical="center"/>
    </xf>
    <xf numFmtId="0" fontId="0" fillId="3" borderId="12" xfId="0" applyFill="1" applyBorder="1" applyAlignment="1">
      <alignment vertical="center"/>
    </xf>
    <xf numFmtId="0" fontId="28" fillId="3" borderId="0" xfId="0" applyFont="1" applyFill="1" applyAlignment="1">
      <alignment vertical="center"/>
    </xf>
    <xf numFmtId="0" fontId="37" fillId="3" borderId="14" xfId="0" applyFont="1" applyFill="1" applyBorder="1" applyAlignment="1">
      <alignment vertical="center"/>
    </xf>
    <xf numFmtId="0" fontId="43" fillId="7" borderId="0" xfId="0" applyFont="1" applyFill="1" applyAlignment="1">
      <alignment vertical="center" wrapText="1"/>
    </xf>
    <xf numFmtId="0" fontId="37" fillId="7" borderId="16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/>
    </xf>
    <xf numFmtId="0" fontId="0" fillId="3" borderId="22" xfId="0" applyFill="1" applyBorder="1" applyAlignment="1">
      <alignment horizontal="justify" vertical="top"/>
    </xf>
    <xf numFmtId="0" fontId="0" fillId="3" borderId="9" xfId="0" applyFill="1" applyBorder="1" applyAlignment="1">
      <alignment horizontal="justify" vertical="top"/>
    </xf>
    <xf numFmtId="0" fontId="0" fillId="5" borderId="0" xfId="0" applyFill="1" applyAlignment="1">
      <alignment horizontal="left" vertical="top"/>
    </xf>
    <xf numFmtId="0" fontId="19" fillId="0" borderId="0" xfId="0" applyFont="1" applyAlignment="1" applyProtection="1">
      <alignment horizontal="right" vertical="center"/>
      <protection hidden="1"/>
    </xf>
    <xf numFmtId="49" fontId="0" fillId="0" borderId="21" xfId="0" applyNumberFormat="1" applyBorder="1" applyAlignment="1" applyProtection="1">
      <alignment horizontal="center" vertical="center"/>
      <protection hidden="1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49" fontId="0" fillId="0" borderId="21" xfId="0" applyNumberFormat="1" applyBorder="1" applyAlignment="1">
      <alignment horizontal="center" vertical="center"/>
    </xf>
    <xf numFmtId="49" fontId="0" fillId="2" borderId="21" xfId="0" applyNumberFormat="1" applyFill="1" applyBorder="1" applyAlignment="1" applyProtection="1">
      <alignment horizontal="center" vertical="center"/>
      <protection locked="0"/>
    </xf>
    <xf numFmtId="49" fontId="19" fillId="0" borderId="0" xfId="0" applyNumberFormat="1" applyFont="1" applyAlignment="1" applyProtection="1">
      <alignment horizontal="right" vertical="center"/>
      <protection hidden="1"/>
    </xf>
    <xf numFmtId="0" fontId="0" fillId="4" borderId="16" xfId="0" applyFill="1" applyBorder="1" applyAlignment="1">
      <alignment horizontal="justify" vertical="center" wrapText="1"/>
    </xf>
    <xf numFmtId="0" fontId="0" fillId="4" borderId="12" xfId="0" applyFill="1" applyBorder="1" applyAlignment="1">
      <alignment horizontal="justify" vertical="center" wrapText="1"/>
    </xf>
    <xf numFmtId="0" fontId="0" fillId="4" borderId="12" xfId="0" applyFill="1" applyBorder="1" applyAlignment="1">
      <alignment horizontal="justify" vertical="top" wrapText="1"/>
    </xf>
    <xf numFmtId="0" fontId="0" fillId="4" borderId="13" xfId="0" applyFill="1" applyBorder="1" applyAlignment="1">
      <alignment horizontal="justify" vertical="top" wrapText="1"/>
    </xf>
    <xf numFmtId="0" fontId="0" fillId="4" borderId="28" xfId="0" applyFill="1" applyBorder="1" applyAlignment="1">
      <alignment horizontal="justify" vertical="center" wrapText="1"/>
    </xf>
    <xf numFmtId="0" fontId="0" fillId="4" borderId="29" xfId="0" applyFill="1" applyBorder="1" applyAlignment="1">
      <alignment horizontal="justify" vertical="center" wrapText="1"/>
    </xf>
    <xf numFmtId="0" fontId="0" fillId="4" borderId="29" xfId="0" applyFill="1" applyBorder="1" applyAlignment="1">
      <alignment horizontal="justify" vertical="top" wrapText="1"/>
    </xf>
    <xf numFmtId="0" fontId="0" fillId="4" borderId="30" xfId="0" applyFill="1" applyBorder="1" applyAlignment="1">
      <alignment horizontal="justify" vertical="top" wrapText="1"/>
    </xf>
    <xf numFmtId="0" fontId="44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horizontal="right" vertical="center"/>
    </xf>
    <xf numFmtId="0" fontId="50" fillId="0" borderId="0" xfId="0" applyFont="1" applyAlignment="1" applyProtection="1">
      <alignment horizontal="center" vertical="center" shrinkToFit="1"/>
      <protection hidden="1"/>
    </xf>
    <xf numFmtId="0" fontId="0" fillId="0" borderId="40" xfId="0" applyBorder="1" applyAlignment="1" applyProtection="1">
      <alignment horizontal="center" vertical="center" shrinkToFit="1"/>
      <protection hidden="1"/>
    </xf>
    <xf numFmtId="0" fontId="0" fillId="0" borderId="41" xfId="0" applyBorder="1" applyAlignment="1" applyProtection="1">
      <alignment horizontal="center" vertical="center" shrinkToFit="1"/>
      <protection hidden="1"/>
    </xf>
    <xf numFmtId="0" fontId="0" fillId="0" borderId="48" xfId="0" applyBorder="1" applyAlignment="1" applyProtection="1">
      <alignment horizontal="center" vertical="center" shrinkToFit="1"/>
      <protection hidden="1"/>
    </xf>
    <xf numFmtId="0" fontId="0" fillId="0" borderId="49" xfId="0" applyBorder="1" applyAlignment="1" applyProtection="1">
      <alignment horizontal="center" vertical="center" shrinkToFit="1"/>
      <protection hidden="1"/>
    </xf>
    <xf numFmtId="0" fontId="0" fillId="0" borderId="47" xfId="0" applyBorder="1" applyAlignment="1" applyProtection="1">
      <alignment horizontal="center" vertical="center" shrinkToFit="1"/>
      <protection hidden="1"/>
    </xf>
    <xf numFmtId="0" fontId="0" fillId="0" borderId="56" xfId="0" applyBorder="1" applyAlignment="1" applyProtection="1">
      <alignment horizontal="center" vertical="center" shrinkToFit="1"/>
      <protection hidden="1"/>
    </xf>
    <xf numFmtId="0" fontId="19" fillId="0" borderId="0" xfId="0" applyFont="1" applyAlignment="1" applyProtection="1">
      <alignment horizontal="left" vertical="center" shrinkToFit="1"/>
      <protection hidden="1"/>
    </xf>
    <xf numFmtId="0" fontId="41" fillId="0" borderId="0" xfId="0" applyFont="1" applyAlignment="1" applyProtection="1">
      <alignment horizontal="center" shrinkToFit="1"/>
      <protection hidden="1"/>
    </xf>
    <xf numFmtId="0" fontId="0" fillId="6" borderId="48" xfId="0" applyFill="1" applyBorder="1" applyAlignment="1" applyProtection="1">
      <alignment horizontal="center" vertical="center" shrinkToFit="1"/>
      <protection hidden="1"/>
    </xf>
    <xf numFmtId="0" fontId="0" fillId="6" borderId="49" xfId="0" applyFill="1" applyBorder="1" applyAlignment="1" applyProtection="1">
      <alignment horizontal="center" vertical="center" shrinkToFit="1"/>
      <protection hidden="1"/>
    </xf>
    <xf numFmtId="0" fontId="0" fillId="6" borderId="50" xfId="0" applyFill="1" applyBorder="1" applyAlignment="1" applyProtection="1">
      <alignment horizontal="center" vertical="center" shrinkToFit="1"/>
      <protection hidden="1"/>
    </xf>
    <xf numFmtId="0" fontId="0" fillId="6" borderId="51" xfId="0" applyFill="1" applyBorder="1" applyAlignment="1" applyProtection="1">
      <alignment horizontal="center" vertical="center" shrinkToFit="1"/>
      <protection hidden="1"/>
    </xf>
    <xf numFmtId="0" fontId="0" fillId="6" borderId="56" xfId="0" applyFill="1" applyBorder="1" applyAlignment="1" applyProtection="1">
      <alignment horizontal="center" vertical="center" shrinkToFit="1"/>
      <protection hidden="1"/>
    </xf>
    <xf numFmtId="0" fontId="0" fillId="6" borderId="57" xfId="0" applyFill="1" applyBorder="1" applyAlignment="1" applyProtection="1">
      <alignment horizontal="center" vertical="center" shrinkToFit="1"/>
      <protection hidden="1"/>
    </xf>
    <xf numFmtId="0" fontId="0" fillId="0" borderId="49" xfId="0" applyBorder="1" applyAlignment="1" applyProtection="1">
      <alignment horizontal="center" vertical="center" wrapText="1" shrinkToFit="1"/>
      <protection hidden="1"/>
    </xf>
    <xf numFmtId="0" fontId="0" fillId="6" borderId="49" xfId="0" applyFill="1" applyBorder="1" applyAlignment="1" applyProtection="1">
      <alignment horizontal="center" vertical="center" wrapText="1" shrinkToFit="1"/>
      <protection hidden="1"/>
    </xf>
    <xf numFmtId="0" fontId="0" fillId="6" borderId="51" xfId="0" applyFill="1" applyBorder="1" applyAlignment="1" applyProtection="1">
      <alignment horizontal="center" vertical="center" wrapText="1" shrinkToFit="1"/>
      <protection hidden="1"/>
    </xf>
    <xf numFmtId="0" fontId="0" fillId="0" borderId="41" xfId="0" applyBorder="1" applyAlignment="1" applyProtection="1">
      <alignment horizontal="center" vertical="center" wrapText="1" shrinkToFit="1"/>
      <protection hidden="1"/>
    </xf>
    <xf numFmtId="0" fontId="0" fillId="0" borderId="16" xfId="0" applyBorder="1" applyAlignment="1" applyProtection="1">
      <alignment horizontal="justify" vertical="center" wrapText="1" shrinkToFit="1"/>
      <protection hidden="1"/>
    </xf>
    <xf numFmtId="0" fontId="0" fillId="0" borderId="12" xfId="0" applyBorder="1" applyAlignment="1" applyProtection="1">
      <alignment horizontal="justify" vertical="center" wrapText="1" shrinkToFit="1"/>
      <protection hidden="1"/>
    </xf>
    <xf numFmtId="0" fontId="0" fillId="0" borderId="13" xfId="0" applyBorder="1" applyAlignment="1" applyProtection="1">
      <alignment horizontal="justify" vertical="center" wrapText="1" shrinkToFit="1"/>
      <protection hidden="1"/>
    </xf>
    <xf numFmtId="0" fontId="0" fillId="0" borderId="18" xfId="0" applyBorder="1" applyAlignment="1" applyProtection="1">
      <alignment horizontal="justify" vertical="center" wrapText="1" shrinkToFit="1"/>
      <protection hidden="1"/>
    </xf>
    <xf numFmtId="0" fontId="0" fillId="0" borderId="0" xfId="0" applyAlignment="1" applyProtection="1">
      <alignment horizontal="justify" vertical="center" wrapText="1" shrinkToFit="1"/>
      <protection hidden="1"/>
    </xf>
    <xf numFmtId="0" fontId="0" fillId="0" borderId="11" xfId="0" applyBorder="1" applyAlignment="1" applyProtection="1">
      <alignment horizontal="justify" vertical="center" wrapText="1" shrinkToFit="1"/>
      <protection hidden="1"/>
    </xf>
    <xf numFmtId="0" fontId="0" fillId="0" borderId="19" xfId="0" applyBorder="1" applyAlignment="1" applyProtection="1">
      <alignment horizontal="justify" vertical="center" wrapText="1" shrinkToFit="1"/>
      <protection hidden="1"/>
    </xf>
    <xf numFmtId="0" fontId="0" fillId="0" borderId="14" xfId="0" applyBorder="1" applyAlignment="1" applyProtection="1">
      <alignment horizontal="justify" vertical="center" wrapText="1" shrinkToFit="1"/>
      <protection hidden="1"/>
    </xf>
    <xf numFmtId="0" fontId="0" fillId="0" borderId="15" xfId="0" applyBorder="1" applyAlignment="1" applyProtection="1">
      <alignment horizontal="justify" vertical="center" wrapText="1" shrinkToFit="1"/>
      <protection hidden="1"/>
    </xf>
    <xf numFmtId="0" fontId="19" fillId="0" borderId="0" xfId="0" applyFont="1" applyAlignment="1" applyProtection="1">
      <alignment horizontal="center" vertical="center" shrinkToFit="1"/>
      <protection hidden="1"/>
    </xf>
    <xf numFmtId="0" fontId="31" fillId="6" borderId="31" xfId="0" applyFont="1" applyFill="1" applyBorder="1" applyAlignment="1" applyProtection="1">
      <alignment horizontal="center" vertical="center" wrapText="1" shrinkToFit="1"/>
      <protection hidden="1"/>
    </xf>
    <xf numFmtId="0" fontId="31" fillId="6" borderId="32" xfId="0" applyFont="1" applyFill="1" applyBorder="1" applyAlignment="1" applyProtection="1">
      <alignment horizontal="center" vertical="center" wrapText="1" shrinkToFit="1"/>
      <protection hidden="1"/>
    </xf>
    <xf numFmtId="0" fontId="31" fillId="6" borderId="33" xfId="0" applyFont="1" applyFill="1" applyBorder="1" applyAlignment="1" applyProtection="1">
      <alignment horizontal="center" vertical="center" wrapText="1" shrinkToFit="1"/>
      <protection hidden="1"/>
    </xf>
    <xf numFmtId="0" fontId="30" fillId="6" borderId="34" xfId="0" applyFont="1" applyFill="1" applyBorder="1" applyAlignment="1" applyProtection="1">
      <alignment horizontal="center" vertical="center" wrapText="1" shrinkToFit="1"/>
      <protection hidden="1"/>
    </xf>
    <xf numFmtId="0" fontId="30" fillId="6" borderId="32" xfId="0" applyFont="1" applyFill="1" applyBorder="1" applyAlignment="1" applyProtection="1">
      <alignment horizontal="center" vertical="center" wrapText="1" shrinkToFit="1"/>
      <protection hidden="1"/>
    </xf>
    <xf numFmtId="0" fontId="30" fillId="6" borderId="33" xfId="0" applyFont="1" applyFill="1" applyBorder="1" applyAlignment="1" applyProtection="1">
      <alignment horizontal="center" vertical="center" wrapText="1" shrinkToFit="1"/>
      <protection hidden="1"/>
    </xf>
    <xf numFmtId="0" fontId="37" fillId="6" borderId="34" xfId="0" applyFont="1" applyFill="1" applyBorder="1" applyAlignment="1" applyProtection="1">
      <alignment horizontal="center" vertical="center" wrapText="1" shrinkToFit="1"/>
      <protection hidden="1"/>
    </xf>
    <xf numFmtId="0" fontId="37" fillId="6" borderId="32" xfId="0" applyFont="1" applyFill="1" applyBorder="1" applyAlignment="1" applyProtection="1">
      <alignment horizontal="center" vertical="center" wrapText="1" shrinkToFit="1"/>
      <protection hidden="1"/>
    </xf>
    <xf numFmtId="0" fontId="37" fillId="6" borderId="35" xfId="0" applyFont="1" applyFill="1" applyBorder="1" applyAlignment="1" applyProtection="1">
      <alignment horizontal="center" vertical="center" wrapText="1" shrinkToFit="1"/>
      <protection hidden="1"/>
    </xf>
    <xf numFmtId="0" fontId="30" fillId="0" borderId="34" xfId="0" applyFont="1" applyBorder="1" applyAlignment="1" applyProtection="1">
      <alignment horizontal="center" vertical="center" wrapText="1" shrinkToFit="1"/>
      <protection hidden="1"/>
    </xf>
    <xf numFmtId="0" fontId="30" fillId="0" borderId="32" xfId="0" applyFont="1" applyBorder="1" applyAlignment="1" applyProtection="1">
      <alignment horizontal="center" vertical="center" wrapText="1" shrinkToFit="1"/>
      <protection hidden="1"/>
    </xf>
    <xf numFmtId="0" fontId="30" fillId="0" borderId="33" xfId="0" applyFont="1" applyBorder="1" applyAlignment="1" applyProtection="1">
      <alignment horizontal="center" vertical="center" wrapText="1" shrinkToFit="1"/>
      <protection hidden="1"/>
    </xf>
    <xf numFmtId="0" fontId="37" fillId="0" borderId="34" xfId="0" applyFont="1" applyBorder="1" applyAlignment="1" applyProtection="1">
      <alignment horizontal="center" vertical="center" wrapText="1" shrinkToFit="1"/>
      <protection hidden="1"/>
    </xf>
    <xf numFmtId="0" fontId="37" fillId="0" borderId="32" xfId="0" applyFont="1" applyBorder="1" applyAlignment="1" applyProtection="1">
      <alignment horizontal="center" vertical="center" wrapText="1" shrinkToFit="1"/>
      <protection hidden="1"/>
    </xf>
    <xf numFmtId="0" fontId="37" fillId="0" borderId="35" xfId="0" applyFont="1" applyBorder="1" applyAlignment="1" applyProtection="1">
      <alignment horizontal="center" vertical="center" wrapText="1" shrinkToFit="1"/>
      <protection hidden="1"/>
    </xf>
    <xf numFmtId="0" fontId="31" fillId="0" borderId="42" xfId="0" applyFont="1" applyBorder="1" applyAlignment="1" applyProtection="1">
      <alignment horizontal="center" vertical="center" wrapText="1" shrinkToFit="1"/>
      <protection hidden="1"/>
    </xf>
    <xf numFmtId="0" fontId="31" fillId="0" borderId="43" xfId="0" applyFont="1" applyBorder="1" applyAlignment="1" applyProtection="1">
      <alignment horizontal="center" vertical="center" wrapText="1" shrinkToFit="1"/>
      <protection hidden="1"/>
    </xf>
    <xf numFmtId="0" fontId="31" fillId="0" borderId="44" xfId="0" applyFont="1" applyBorder="1" applyAlignment="1" applyProtection="1">
      <alignment horizontal="center" vertical="center" wrapText="1" shrinkToFit="1"/>
      <protection hidden="1"/>
    </xf>
    <xf numFmtId="0" fontId="30" fillId="0" borderId="45" xfId="0" applyFont="1" applyBorder="1" applyAlignment="1" applyProtection="1">
      <alignment horizontal="center" vertical="center" wrapText="1" shrinkToFit="1"/>
      <protection hidden="1"/>
    </xf>
    <xf numFmtId="0" fontId="30" fillId="0" borderId="43" xfId="0" applyFont="1" applyBorder="1" applyAlignment="1" applyProtection="1">
      <alignment horizontal="center" vertical="center" wrapText="1" shrinkToFit="1"/>
      <protection hidden="1"/>
    </xf>
    <xf numFmtId="0" fontId="30" fillId="0" borderId="44" xfId="0" applyFont="1" applyBorder="1" applyAlignment="1" applyProtection="1">
      <alignment horizontal="center" vertical="center" wrapText="1" shrinkToFit="1"/>
      <protection hidden="1"/>
    </xf>
    <xf numFmtId="0" fontId="37" fillId="0" borderId="45" xfId="0" applyFont="1" applyBorder="1" applyAlignment="1" applyProtection="1">
      <alignment horizontal="center" vertical="center" wrapText="1" shrinkToFit="1"/>
      <protection hidden="1"/>
    </xf>
    <xf numFmtId="0" fontId="37" fillId="0" borderId="43" xfId="0" applyFont="1" applyBorder="1" applyAlignment="1" applyProtection="1">
      <alignment horizontal="center" vertical="center" wrapText="1" shrinkToFit="1"/>
      <protection hidden="1"/>
    </xf>
    <xf numFmtId="0" fontId="37" fillId="0" borderId="46" xfId="0" applyFont="1" applyBorder="1" applyAlignment="1" applyProtection="1">
      <alignment horizontal="center" vertical="center" wrapText="1" shrinkToFit="1"/>
      <protection hidden="1"/>
    </xf>
    <xf numFmtId="0" fontId="30" fillId="6" borderId="45" xfId="0" applyFont="1" applyFill="1" applyBorder="1" applyAlignment="1" applyProtection="1">
      <alignment horizontal="center" vertical="center" wrapText="1" shrinkToFit="1"/>
      <protection hidden="1"/>
    </xf>
    <xf numFmtId="0" fontId="30" fillId="6" borderId="43" xfId="0" applyFont="1" applyFill="1" applyBorder="1" applyAlignment="1" applyProtection="1">
      <alignment horizontal="center" vertical="center" wrapText="1" shrinkToFit="1"/>
      <protection hidden="1"/>
    </xf>
    <xf numFmtId="0" fontId="30" fillId="6" borderId="44" xfId="0" applyFont="1" applyFill="1" applyBorder="1" applyAlignment="1" applyProtection="1">
      <alignment horizontal="center" vertical="center" wrapText="1" shrinkToFit="1"/>
      <protection hidden="1"/>
    </xf>
    <xf numFmtId="0" fontId="37" fillId="6" borderId="45" xfId="0" applyFont="1" applyFill="1" applyBorder="1" applyAlignment="1" applyProtection="1">
      <alignment horizontal="center" vertical="center" wrapText="1" shrinkToFit="1"/>
      <protection hidden="1"/>
    </xf>
    <xf numFmtId="0" fontId="37" fillId="6" borderId="43" xfId="0" applyFont="1" applyFill="1" applyBorder="1" applyAlignment="1" applyProtection="1">
      <alignment horizontal="center" vertical="center" wrapText="1" shrinkToFit="1"/>
      <protection hidden="1"/>
    </xf>
    <xf numFmtId="0" fontId="37" fillId="6" borderId="46" xfId="0" applyFont="1" applyFill="1" applyBorder="1" applyAlignment="1" applyProtection="1">
      <alignment horizontal="center" vertical="center" wrapText="1" shrinkToFit="1"/>
      <protection hidden="1"/>
    </xf>
    <xf numFmtId="0" fontId="31" fillId="0" borderId="31" xfId="0" applyFont="1" applyBorder="1" applyAlignment="1" applyProtection="1">
      <alignment horizontal="center" vertical="center" wrapText="1" shrinkToFit="1"/>
      <protection hidden="1"/>
    </xf>
    <xf numFmtId="0" fontId="31" fillId="0" borderId="32" xfId="0" applyFont="1" applyBorder="1" applyAlignment="1" applyProtection="1">
      <alignment horizontal="center" vertical="center" wrapText="1" shrinkToFit="1"/>
      <protection hidden="1"/>
    </xf>
    <xf numFmtId="0" fontId="31" fillId="0" borderId="33" xfId="0" applyFont="1" applyBorder="1" applyAlignment="1" applyProtection="1">
      <alignment horizontal="center" vertical="center" wrapText="1" shrinkToFit="1"/>
      <protection hidden="1"/>
    </xf>
    <xf numFmtId="0" fontId="41" fillId="0" borderId="0" xfId="0" applyFont="1" applyAlignment="1" applyProtection="1">
      <alignment horizontal="center" vertical="center" shrinkToFit="1"/>
      <protection hidden="1"/>
    </xf>
    <xf numFmtId="0" fontId="31" fillId="0" borderId="40" xfId="0" applyFont="1" applyBorder="1" applyAlignment="1" applyProtection="1">
      <alignment horizontal="center" vertical="center" wrapText="1" shrinkToFit="1"/>
      <protection hidden="1"/>
    </xf>
    <xf numFmtId="0" fontId="31" fillId="0" borderId="41" xfId="0" applyFont="1" applyBorder="1" applyAlignment="1" applyProtection="1">
      <alignment horizontal="center" vertical="center" wrapText="1" shrinkToFit="1"/>
      <protection hidden="1"/>
    </xf>
    <xf numFmtId="0" fontId="37" fillId="0" borderId="36" xfId="0" applyFont="1" applyBorder="1" applyAlignment="1" applyProtection="1">
      <alignment horizontal="center" vertical="center" wrapText="1" shrinkToFit="1"/>
      <protection hidden="1"/>
    </xf>
    <xf numFmtId="0" fontId="37" fillId="0" borderId="37" xfId="0" applyFont="1" applyBorder="1" applyAlignment="1" applyProtection="1">
      <alignment horizontal="center" vertical="center" wrapText="1" shrinkToFit="1"/>
      <protection hidden="1"/>
    </xf>
    <xf numFmtId="0" fontId="37" fillId="0" borderId="38" xfId="0" applyFont="1" applyBorder="1" applyAlignment="1" applyProtection="1">
      <alignment horizontal="center" vertical="center" wrapText="1" shrinkToFit="1"/>
      <protection hidden="1"/>
    </xf>
    <xf numFmtId="0" fontId="37" fillId="0" borderId="41" xfId="0" applyFont="1" applyBorder="1" applyAlignment="1" applyProtection="1">
      <alignment horizontal="center" vertical="center" wrapText="1" shrinkToFit="1"/>
      <protection hidden="1"/>
    </xf>
    <xf numFmtId="0" fontId="37" fillId="0" borderId="39" xfId="0" applyFont="1" applyBorder="1" applyAlignment="1" applyProtection="1">
      <alignment horizontal="center" vertical="center" wrapText="1" shrinkToFit="1"/>
      <protection hidden="1"/>
    </xf>
    <xf numFmtId="0" fontId="31" fillId="6" borderId="42" xfId="0" applyFont="1" applyFill="1" applyBorder="1" applyAlignment="1" applyProtection="1">
      <alignment horizontal="center" vertical="center" wrapText="1" shrinkToFit="1"/>
      <protection hidden="1"/>
    </xf>
    <xf numFmtId="0" fontId="31" fillId="6" borderId="43" xfId="0" applyFont="1" applyFill="1" applyBorder="1" applyAlignment="1" applyProtection="1">
      <alignment horizontal="center" vertical="center" wrapText="1" shrinkToFit="1"/>
      <protection hidden="1"/>
    </xf>
    <xf numFmtId="0" fontId="31" fillId="6" borderId="44" xfId="0" applyFont="1" applyFill="1" applyBorder="1" applyAlignment="1" applyProtection="1">
      <alignment horizontal="center" vertical="center" wrapText="1" shrinkToFit="1"/>
      <protection hidden="1"/>
    </xf>
    <xf numFmtId="0" fontId="53" fillId="0" borderId="0" xfId="0" applyFont="1" applyAlignment="1" applyProtection="1">
      <alignment horizontal="justify" vertical="center" wrapText="1" shrinkToFit="1"/>
      <protection hidden="1"/>
    </xf>
    <xf numFmtId="0" fontId="37" fillId="6" borderId="53" xfId="0" applyFont="1" applyFill="1" applyBorder="1" applyAlignment="1" applyProtection="1">
      <alignment horizontal="center" vertical="center" wrapText="1" shrinkToFit="1"/>
      <protection hidden="1"/>
    </xf>
    <xf numFmtId="0" fontId="37" fillId="6" borderId="54" xfId="0" applyFont="1" applyFill="1" applyBorder="1" applyAlignment="1" applyProtection="1">
      <alignment horizontal="center" vertical="center" wrapText="1" shrinkToFit="1"/>
      <protection hidden="1"/>
    </xf>
    <xf numFmtId="0" fontId="37" fillId="6" borderId="55" xfId="0" applyFont="1" applyFill="1" applyBorder="1" applyAlignment="1" applyProtection="1">
      <alignment horizontal="center" vertical="center" wrapText="1" shrinkToFit="1"/>
      <protection hidden="1"/>
    </xf>
    <xf numFmtId="0" fontId="41" fillId="0" borderId="14" xfId="0" applyFont="1" applyBorder="1" applyAlignment="1" applyProtection="1">
      <alignment horizontal="center" vertical="center" shrinkToFit="1"/>
      <protection hidden="1"/>
    </xf>
    <xf numFmtId="0" fontId="31" fillId="0" borderId="52" xfId="0" applyFont="1" applyBorder="1" applyAlignment="1" applyProtection="1">
      <alignment horizontal="center" vertical="center" wrapText="1" shrinkToFit="1"/>
      <protection hidden="1"/>
    </xf>
    <xf numFmtId="0" fontId="31" fillId="0" borderId="37" xfId="0" applyFont="1" applyBorder="1" applyAlignment="1" applyProtection="1">
      <alignment horizontal="center" vertical="center" wrapText="1" shrinkToFit="1"/>
      <protection hidden="1"/>
    </xf>
    <xf numFmtId="0" fontId="31" fillId="0" borderId="38" xfId="0" applyFont="1" applyBorder="1" applyAlignment="1" applyProtection="1">
      <alignment horizontal="center" vertical="center" wrapText="1" shrinkToFit="1"/>
      <protection hidden="1"/>
    </xf>
    <xf numFmtId="0" fontId="30" fillId="0" borderId="36" xfId="0" applyFont="1" applyBorder="1" applyAlignment="1" applyProtection="1">
      <alignment horizontal="center" vertical="center" wrapText="1" shrinkToFit="1"/>
      <protection hidden="1"/>
    </xf>
    <xf numFmtId="0" fontId="30" fillId="0" borderId="37" xfId="0" applyFont="1" applyBorder="1" applyAlignment="1" applyProtection="1">
      <alignment horizontal="center" vertical="center" wrapText="1" shrinkToFit="1"/>
      <protection hidden="1"/>
    </xf>
    <xf numFmtId="0" fontId="30" fillId="0" borderId="38" xfId="0" applyFont="1" applyBorder="1" applyAlignment="1" applyProtection="1">
      <alignment horizontal="center" vertical="center" wrapText="1" shrinkToFit="1"/>
      <protection hidden="1"/>
    </xf>
    <xf numFmtId="0" fontId="37" fillId="0" borderId="47" xfId="0" applyFont="1" applyBorder="1" applyAlignment="1" applyProtection="1">
      <alignment horizontal="center" vertical="center" wrapText="1" shrinkToFit="1"/>
      <protection hidden="1"/>
    </xf>
    <xf numFmtId="0" fontId="30" fillId="6" borderId="49" xfId="0" applyFont="1" applyFill="1" applyBorder="1" applyAlignment="1" applyProtection="1">
      <alignment horizontal="center" vertical="center" wrapText="1" shrinkToFit="1"/>
      <protection hidden="1"/>
    </xf>
    <xf numFmtId="0" fontId="42" fillId="0" borderId="0" xfId="0" applyFont="1" applyAlignment="1" applyProtection="1">
      <alignment horizontal="center" vertical="center" shrinkToFit="1"/>
      <protection hidden="1"/>
    </xf>
    <xf numFmtId="0" fontId="45" fillId="0" borderId="0" xfId="0" applyFont="1" applyAlignment="1" applyProtection="1">
      <alignment horizontal="center" vertical="center" shrinkToFit="1"/>
      <protection hidden="1"/>
    </xf>
    <xf numFmtId="0" fontId="46" fillId="0" borderId="0" xfId="0" applyFont="1" applyAlignment="1" applyProtection="1">
      <alignment horizontal="center" vertical="center" shrinkToFit="1"/>
      <protection hidden="1"/>
    </xf>
    <xf numFmtId="0" fontId="47" fillId="0" borderId="0" xfId="0" applyFont="1" applyAlignment="1" applyProtection="1">
      <alignment horizontal="center" vertical="center" shrinkToFit="1"/>
      <protection hidden="1"/>
    </xf>
    <xf numFmtId="0" fontId="48" fillId="0" borderId="0" xfId="0" applyFont="1" applyAlignment="1" applyProtection="1">
      <alignment horizontal="center" vertical="center" shrinkToFit="1"/>
      <protection hidden="1"/>
    </xf>
    <xf numFmtId="0" fontId="49" fillId="0" borderId="0" xfId="0" applyFont="1" applyAlignment="1" applyProtection="1">
      <alignment horizontal="center" vertical="center" shrinkToFit="1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center" vertical="center"/>
      <protection hidden="1"/>
    </xf>
    <xf numFmtId="0" fontId="51" fillId="0" borderId="0" xfId="0" applyFont="1" applyAlignment="1" applyProtection="1">
      <alignment horizontal="center" vertical="center" shrinkToFit="1"/>
      <protection hidden="1"/>
    </xf>
    <xf numFmtId="0" fontId="52" fillId="0" borderId="0" xfId="0" applyFont="1" applyAlignment="1" applyProtection="1">
      <alignment horizontal="center" vertical="center" shrinkToFit="1"/>
      <protection hidden="1"/>
    </xf>
    <xf numFmtId="0" fontId="24" fillId="0" borderId="12" xfId="0" applyFont="1" applyBorder="1" applyAlignment="1" applyProtection="1">
      <alignment horizontal="center" vertical="top"/>
      <protection hidden="1"/>
    </xf>
    <xf numFmtId="0" fontId="0" fillId="2" borderId="20" xfId="0" applyFill="1" applyBorder="1" applyAlignment="1" applyProtection="1">
      <alignment horizontal="center" vertical="center"/>
      <protection hidden="1"/>
    </xf>
    <xf numFmtId="0" fontId="0" fillId="2" borderId="21" xfId="0" applyFill="1" applyBorder="1" applyAlignment="1" applyProtection="1">
      <alignment horizontal="center" vertical="center"/>
      <protection hidden="1"/>
    </xf>
    <xf numFmtId="0" fontId="0" fillId="2" borderId="23" xfId="0" applyFill="1" applyBorder="1" applyAlignment="1" applyProtection="1">
      <alignment horizontal="center" vertical="center"/>
      <protection hidden="1"/>
    </xf>
    <xf numFmtId="0" fontId="31" fillId="6" borderId="48" xfId="0" applyFont="1" applyFill="1" applyBorder="1" applyAlignment="1" applyProtection="1">
      <alignment horizontal="center" vertical="center" wrapText="1" shrinkToFit="1"/>
      <protection hidden="1"/>
    </xf>
    <xf numFmtId="0" fontId="31" fillId="6" borderId="49" xfId="0" applyFont="1" applyFill="1" applyBorder="1" applyAlignment="1" applyProtection="1">
      <alignment horizontal="center" vertical="center" wrapText="1" shrinkToFit="1"/>
      <protection hidden="1"/>
    </xf>
    <xf numFmtId="0" fontId="24" fillId="0" borderId="0" xfId="0" applyFont="1" applyAlignment="1" applyProtection="1">
      <alignment horizontal="center" vertical="top"/>
      <protection hidden="1"/>
    </xf>
    <xf numFmtId="0" fontId="37" fillId="0" borderId="14" xfId="0" applyFont="1" applyBorder="1" applyAlignment="1" applyProtection="1">
      <alignment horizontal="center" vertical="center" shrinkToFit="1"/>
      <protection hidden="1"/>
    </xf>
    <xf numFmtId="0" fontId="0" fillId="2" borderId="16" xfId="0" applyFill="1" applyBorder="1" applyAlignment="1" applyProtection="1">
      <alignment horizontal="center" vertical="top" wrapText="1"/>
      <protection hidden="1"/>
    </xf>
    <xf numFmtId="0" fontId="0" fillId="2" borderId="12" xfId="0" applyFill="1" applyBorder="1" applyAlignment="1" applyProtection="1">
      <alignment horizontal="center" vertical="top" wrapText="1"/>
      <protection hidden="1"/>
    </xf>
    <xf numFmtId="0" fontId="0" fillId="2" borderId="13" xfId="0" applyFill="1" applyBorder="1" applyAlignment="1" applyProtection="1">
      <alignment horizontal="center" vertical="top" wrapText="1"/>
      <protection hidden="1"/>
    </xf>
    <xf numFmtId="0" fontId="0" fillId="2" borderId="18" xfId="0" applyFill="1" applyBorder="1" applyAlignment="1" applyProtection="1">
      <alignment horizontal="center" vertical="top" wrapText="1"/>
      <protection hidden="1"/>
    </xf>
    <xf numFmtId="0" fontId="0" fillId="2" borderId="0" xfId="0" applyFill="1" applyAlignment="1" applyProtection="1">
      <alignment horizontal="center" vertical="top" wrapText="1"/>
      <protection hidden="1"/>
    </xf>
    <xf numFmtId="0" fontId="0" fillId="2" borderId="11" xfId="0" applyFill="1" applyBorder="1" applyAlignment="1" applyProtection="1">
      <alignment horizontal="center" vertical="top" wrapText="1"/>
      <protection hidden="1"/>
    </xf>
    <xf numFmtId="0" fontId="0" fillId="2" borderId="19" xfId="0" applyFill="1" applyBorder="1" applyAlignment="1" applyProtection="1">
      <alignment horizontal="center" vertical="top" wrapText="1"/>
      <protection hidden="1"/>
    </xf>
    <xf numFmtId="0" fontId="0" fillId="2" borderId="14" xfId="0" applyFill="1" applyBorder="1" applyAlignment="1" applyProtection="1">
      <alignment horizontal="center" vertical="top" wrapText="1"/>
      <protection hidden="1"/>
    </xf>
    <xf numFmtId="0" fontId="0" fillId="2" borderId="15" xfId="0" applyFill="1" applyBorder="1" applyAlignment="1" applyProtection="1">
      <alignment horizontal="center" vertical="top" wrapText="1"/>
      <protection hidden="1"/>
    </xf>
    <xf numFmtId="0" fontId="31" fillId="0" borderId="48" xfId="0" applyFont="1" applyBorder="1" applyAlignment="1" applyProtection="1">
      <alignment horizontal="center" vertical="center" wrapText="1" shrinkToFit="1"/>
      <protection hidden="1"/>
    </xf>
    <xf numFmtId="0" fontId="31" fillId="0" borderId="49" xfId="0" applyFont="1" applyBorder="1" applyAlignment="1" applyProtection="1">
      <alignment horizontal="center" vertical="center" wrapText="1" shrinkToFit="1"/>
      <protection hidden="1"/>
    </xf>
    <xf numFmtId="0" fontId="19" fillId="8" borderId="20" xfId="0" applyFont="1" applyFill="1" applyBorder="1" applyAlignment="1" applyProtection="1">
      <alignment horizontal="center" vertical="center" shrinkToFit="1"/>
      <protection hidden="1"/>
    </xf>
    <xf numFmtId="0" fontId="19" fillId="8" borderId="21" xfId="0" applyFont="1" applyFill="1" applyBorder="1" applyAlignment="1" applyProtection="1">
      <alignment horizontal="center" vertical="center" shrinkToFit="1"/>
      <protection hidden="1"/>
    </xf>
    <xf numFmtId="0" fontId="19" fillId="8" borderId="23" xfId="0" applyFont="1" applyFill="1" applyBorder="1" applyAlignment="1" applyProtection="1">
      <alignment horizontal="center" vertical="center" shrinkToFit="1"/>
      <protection hidden="1"/>
    </xf>
    <xf numFmtId="0" fontId="50" fillId="8" borderId="16" xfId="0" applyFont="1" applyFill="1" applyBorder="1" applyAlignment="1" applyProtection="1">
      <alignment horizontal="center" vertical="center" shrinkToFit="1"/>
      <protection hidden="1"/>
    </xf>
    <xf numFmtId="0" fontId="50" fillId="8" borderId="12" xfId="0" applyFont="1" applyFill="1" applyBorder="1" applyAlignment="1" applyProtection="1">
      <alignment horizontal="center" vertical="center" shrinkToFit="1"/>
      <protection hidden="1"/>
    </xf>
    <xf numFmtId="0" fontId="50" fillId="8" borderId="13" xfId="0" applyFont="1" applyFill="1" applyBorder="1" applyAlignment="1" applyProtection="1">
      <alignment horizontal="center" vertical="center" shrinkToFit="1"/>
      <protection hidden="1"/>
    </xf>
    <xf numFmtId="0" fontId="37" fillId="8" borderId="18" xfId="0" applyFont="1" applyFill="1" applyBorder="1" applyAlignment="1" applyProtection="1">
      <alignment horizontal="center" vertical="center" shrinkToFit="1"/>
      <protection hidden="1"/>
    </xf>
    <xf numFmtId="0" fontId="37" fillId="8" borderId="0" xfId="0" applyFont="1" applyFill="1" applyAlignment="1" applyProtection="1">
      <alignment horizontal="center" vertical="center" shrinkToFit="1"/>
      <protection hidden="1"/>
    </xf>
    <xf numFmtId="0" fontId="37" fillId="8" borderId="11" xfId="0" applyFont="1" applyFill="1" applyBorder="1" applyAlignment="1" applyProtection="1">
      <alignment horizontal="center" vertical="center" shrinkToFit="1"/>
      <protection hidden="1"/>
    </xf>
    <xf numFmtId="0" fontId="37" fillId="8" borderId="19" xfId="0" applyFont="1" applyFill="1" applyBorder="1" applyAlignment="1" applyProtection="1">
      <alignment horizontal="center" vertical="center" shrinkToFit="1"/>
      <protection hidden="1"/>
    </xf>
    <xf numFmtId="0" fontId="37" fillId="8" borderId="14" xfId="0" applyFont="1" applyFill="1" applyBorder="1" applyAlignment="1" applyProtection="1">
      <alignment horizontal="center" vertical="center" shrinkToFit="1"/>
      <protection hidden="1"/>
    </xf>
    <xf numFmtId="0" fontId="37" fillId="8" borderId="15" xfId="0" applyFont="1" applyFill="1" applyBorder="1" applyAlignment="1" applyProtection="1">
      <alignment horizontal="center" vertical="center" shrinkToFit="1"/>
      <protection hidden="1"/>
    </xf>
    <xf numFmtId="0" fontId="19" fillId="6" borderId="20" xfId="0" applyFont="1" applyFill="1" applyBorder="1" applyAlignment="1" applyProtection="1">
      <alignment horizontal="center" vertical="center"/>
      <protection hidden="1"/>
    </xf>
    <xf numFmtId="0" fontId="19" fillId="6" borderId="21" xfId="0" applyFont="1" applyFill="1" applyBorder="1" applyAlignment="1" applyProtection="1">
      <alignment horizontal="center" vertical="center"/>
      <protection hidden="1"/>
    </xf>
    <xf numFmtId="0" fontId="19" fillId="6" borderId="23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19" fillId="2" borderId="20" xfId="0" applyFont="1" applyFill="1" applyBorder="1" applyAlignment="1" applyProtection="1">
      <alignment horizontal="center" vertical="center"/>
      <protection hidden="1"/>
    </xf>
    <xf numFmtId="0" fontId="19" fillId="2" borderId="23" xfId="0" applyFont="1" applyFill="1" applyBorder="1" applyAlignment="1" applyProtection="1">
      <alignment horizontal="center" vertical="center"/>
      <protection hidden="1"/>
    </xf>
    <xf numFmtId="0" fontId="31" fillId="0" borderId="50" xfId="0" applyFont="1" applyBorder="1" applyAlignment="1" applyProtection="1">
      <alignment horizontal="center" vertical="center" wrapText="1" shrinkToFit="1"/>
      <protection hidden="1"/>
    </xf>
    <xf numFmtId="0" fontId="31" fillId="0" borderId="51" xfId="0" applyFont="1" applyBorder="1" applyAlignment="1" applyProtection="1">
      <alignment horizontal="center" vertical="center" wrapText="1" shrinkToFit="1"/>
      <protection hidden="1"/>
    </xf>
    <xf numFmtId="0" fontId="37" fillId="0" borderId="0" xfId="0" applyFont="1" applyAlignment="1" applyProtection="1">
      <alignment horizontal="center" vertical="center" shrinkToFit="1"/>
      <protection hidden="1"/>
    </xf>
    <xf numFmtId="0" fontId="45" fillId="0" borderId="0" xfId="0" applyFont="1" applyAlignment="1" applyProtection="1">
      <alignment horizontal="left" vertical="center" shrinkToFit="1"/>
      <protection hidden="1"/>
    </xf>
    <xf numFmtId="0" fontId="54" fillId="6" borderId="31" xfId="0" applyFont="1" applyFill="1" applyBorder="1" applyAlignment="1" applyProtection="1">
      <alignment horizontal="center" vertical="center" wrapText="1" shrinkToFit="1"/>
      <protection hidden="1"/>
    </xf>
    <xf numFmtId="0" fontId="54" fillId="6" borderId="32" xfId="0" applyFont="1" applyFill="1" applyBorder="1" applyAlignment="1" applyProtection="1">
      <alignment horizontal="center" vertical="center" wrapText="1" shrinkToFit="1"/>
      <protection hidden="1"/>
    </xf>
    <xf numFmtId="0" fontId="54" fillId="6" borderId="33" xfId="0" applyFont="1" applyFill="1" applyBorder="1" applyAlignment="1" applyProtection="1">
      <alignment horizontal="center" vertical="center" wrapText="1" shrinkToFit="1"/>
      <protection hidden="1"/>
    </xf>
    <xf numFmtId="0" fontId="18" fillId="0" borderId="0" xfId="1" applyAlignment="1" applyProtection="1">
      <alignment horizontal="left" vertical="center"/>
      <protection hidden="1"/>
    </xf>
    <xf numFmtId="49" fontId="0" fillId="2" borderId="21" xfId="0" applyNumberFormat="1" applyFill="1" applyBorder="1" applyAlignment="1" applyProtection="1">
      <alignment horizontal="center" vertical="center"/>
      <protection locked="0"/>
    </xf>
    <xf numFmtId="49" fontId="0" fillId="2" borderId="23" xfId="0" applyNumberFormat="1" applyFill="1" applyBorder="1" applyAlignment="1" applyProtection="1">
      <alignment horizontal="center" vertical="center"/>
      <protection locked="0"/>
    </xf>
    <xf numFmtId="0" fontId="19" fillId="2" borderId="20" xfId="0" applyFont="1" applyFill="1" applyBorder="1" applyAlignment="1" applyProtection="1">
      <alignment horizontal="left" vertical="center" shrinkToFit="1"/>
      <protection locked="0"/>
    </xf>
    <xf numFmtId="0" fontId="0" fillId="2" borderId="21" xfId="0" applyFill="1" applyBorder="1" applyAlignment="1" applyProtection="1">
      <alignment horizontal="left" vertical="center" shrinkToFit="1"/>
      <protection locked="0"/>
    </xf>
    <xf numFmtId="0" fontId="0" fillId="2" borderId="23" xfId="0" applyFill="1" applyBorder="1" applyAlignment="1" applyProtection="1">
      <alignment horizontal="left" vertical="center" shrinkToFit="1"/>
      <protection locked="0"/>
    </xf>
    <xf numFmtId="0" fontId="55" fillId="0" borderId="0" xfId="0" applyFont="1" applyAlignment="1" applyProtection="1">
      <alignment horizontal="center" vertical="center"/>
      <protection hidden="1"/>
    </xf>
    <xf numFmtId="0" fontId="25" fillId="2" borderId="20" xfId="0" applyFont="1" applyFill="1" applyBorder="1" applyAlignment="1" applyProtection="1">
      <alignment horizontal="right" vertical="center" shrinkToFit="1"/>
      <protection locked="0"/>
    </xf>
    <xf numFmtId="0" fontId="25" fillId="2" borderId="21" xfId="0" applyFont="1" applyFill="1" applyBorder="1" applyAlignment="1" applyProtection="1">
      <alignment horizontal="right" vertical="center" shrinkToFit="1"/>
      <protection locked="0"/>
    </xf>
    <xf numFmtId="0" fontId="25" fillId="2" borderId="23" xfId="0" applyFont="1" applyFill="1" applyBorder="1" applyAlignment="1" applyProtection="1">
      <alignment horizontal="right" vertical="center" shrinkToFit="1"/>
      <protection locked="0"/>
    </xf>
    <xf numFmtId="0" fontId="25" fillId="2" borderId="20" xfId="0" applyFont="1" applyFill="1" applyBorder="1" applyAlignment="1" applyProtection="1">
      <alignment horizontal="center" vertical="center" shrinkToFit="1"/>
      <protection locked="0"/>
    </xf>
    <xf numFmtId="0" fontId="25" fillId="2" borderId="21" xfId="0" applyFont="1" applyFill="1" applyBorder="1" applyAlignment="1" applyProtection="1">
      <alignment horizontal="center" vertical="center" shrinkToFit="1"/>
      <protection locked="0"/>
    </xf>
    <xf numFmtId="0" fontId="25" fillId="2" borderId="23" xfId="0" applyFont="1" applyFill="1" applyBorder="1" applyAlignment="1" applyProtection="1">
      <alignment horizontal="center" vertical="center" shrinkToFit="1"/>
      <protection locked="0"/>
    </xf>
    <xf numFmtId="0" fontId="23" fillId="0" borderId="14" xfId="0" applyFont="1" applyBorder="1" applyAlignment="1" applyProtection="1">
      <alignment horizontal="center" vertical="center"/>
      <protection hidden="1"/>
    </xf>
    <xf numFmtId="0" fontId="56" fillId="0" borderId="0" xfId="0" applyFont="1" applyAlignment="1" applyProtection="1">
      <alignment horizontal="center" vertical="center"/>
      <protection hidden="1"/>
    </xf>
    <xf numFmtId="0" fontId="19" fillId="2" borderId="21" xfId="0" applyFont="1" applyFill="1" applyBorder="1" applyAlignment="1" applyProtection="1">
      <alignment horizontal="left" vertical="center" shrinkToFit="1"/>
      <protection locked="0"/>
    </xf>
    <xf numFmtId="0" fontId="19" fillId="2" borderId="23" xfId="0" applyFont="1" applyFill="1" applyBorder="1" applyAlignment="1" applyProtection="1">
      <alignment horizontal="left" vertical="center" shrinkToFit="1"/>
      <protection locked="0"/>
    </xf>
    <xf numFmtId="0" fontId="26" fillId="0" borderId="0" xfId="0" applyFont="1" applyAlignment="1" applyProtection="1">
      <alignment horizontal="center" vertical="center"/>
      <protection hidden="1"/>
    </xf>
    <xf numFmtId="0" fontId="57" fillId="0" borderId="9" xfId="0" applyFont="1" applyBorder="1" applyAlignment="1" applyProtection="1">
      <alignment horizontal="center" vertical="center"/>
      <protection hidden="1"/>
    </xf>
    <xf numFmtId="0" fontId="24" fillId="3" borderId="0" xfId="0" applyFont="1" applyFill="1" applyAlignment="1" applyProtection="1">
      <alignment horizontal="center" vertical="top"/>
      <protection hidden="1"/>
    </xf>
    <xf numFmtId="164" fontId="19" fillId="2" borderId="20" xfId="0" applyNumberFormat="1" applyFont="1" applyFill="1" applyBorder="1" applyAlignment="1" applyProtection="1">
      <alignment horizontal="left" vertical="center" shrinkToFit="1"/>
      <protection locked="0"/>
    </xf>
    <xf numFmtId="164" fontId="19" fillId="2" borderId="21" xfId="0" applyNumberFormat="1" applyFont="1" applyFill="1" applyBorder="1" applyAlignment="1" applyProtection="1">
      <alignment horizontal="left" vertical="center" shrinkToFit="1"/>
      <protection locked="0"/>
    </xf>
    <xf numFmtId="164" fontId="19" fillId="2" borderId="23" xfId="0" applyNumberFormat="1" applyFont="1" applyFill="1" applyBorder="1" applyAlignment="1" applyProtection="1">
      <alignment horizontal="left" vertical="center" shrinkToFit="1"/>
      <protection locked="0"/>
    </xf>
    <xf numFmtId="0" fontId="19" fillId="2" borderId="20" xfId="0" applyFont="1" applyFill="1" applyBorder="1" applyAlignment="1" applyProtection="1">
      <alignment horizontal="center" vertical="center" shrinkToFit="1"/>
      <protection locked="0"/>
    </xf>
    <xf numFmtId="0" fontId="19" fillId="2" borderId="23" xfId="0" applyFont="1" applyFill="1" applyBorder="1" applyAlignment="1" applyProtection="1">
      <alignment horizontal="center" vertical="center" shrinkToFit="1"/>
      <protection locked="0"/>
    </xf>
    <xf numFmtId="0" fontId="24" fillId="3" borderId="12" xfId="0" applyFont="1" applyFill="1" applyBorder="1" applyAlignment="1" applyProtection="1">
      <alignment horizontal="center" vertical="top"/>
      <protection hidden="1"/>
    </xf>
    <xf numFmtId="0" fontId="18" fillId="2" borderId="20" xfId="1" applyFill="1" applyBorder="1" applyAlignment="1" applyProtection="1">
      <alignment horizontal="left" vertical="center" shrinkToFit="1"/>
      <protection locked="0"/>
    </xf>
    <xf numFmtId="0" fontId="24" fillId="4" borderId="12" xfId="0" applyFont="1" applyFill="1" applyBorder="1" applyAlignment="1" applyProtection="1">
      <alignment horizontal="center" vertical="top"/>
      <protection hidden="1"/>
    </xf>
    <xf numFmtId="0" fontId="24" fillId="4" borderId="0" xfId="0" applyFont="1" applyFill="1" applyAlignment="1" applyProtection="1">
      <alignment horizontal="center" vertical="top"/>
      <protection hidden="1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0" fontId="0" fillId="6" borderId="23" xfId="0" applyFill="1" applyBorder="1" applyAlignment="1" applyProtection="1">
      <alignment horizontal="center" vertical="center"/>
      <protection locked="0"/>
    </xf>
    <xf numFmtId="0" fontId="0" fillId="6" borderId="20" xfId="0" applyFill="1" applyBorder="1" applyAlignment="1" applyProtection="1">
      <alignment horizontal="left" vertical="center" shrinkToFit="1"/>
      <protection locked="0"/>
    </xf>
    <xf numFmtId="0" fontId="0" fillId="6" borderId="21" xfId="0" applyFill="1" applyBorder="1" applyAlignment="1" applyProtection="1">
      <alignment horizontal="left" vertical="center" shrinkToFit="1"/>
      <protection locked="0"/>
    </xf>
    <xf numFmtId="0" fontId="0" fillId="6" borderId="23" xfId="0" applyFill="1" applyBorder="1" applyAlignment="1" applyProtection="1">
      <alignment horizontal="left" vertical="center" shrinkToFi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8" fillId="0" borderId="12" xfId="0" applyFont="1" applyBorder="1" applyAlignment="1">
      <alignment horizontal="center" vertical="top"/>
    </xf>
    <xf numFmtId="0" fontId="58" fillId="0" borderId="14" xfId="0" applyFont="1" applyBorder="1" applyAlignment="1">
      <alignment horizontal="center" vertical="center" shrinkToFit="1"/>
    </xf>
    <xf numFmtId="0" fontId="37" fillId="7" borderId="14" xfId="0" applyFont="1" applyFill="1" applyBorder="1" applyAlignment="1">
      <alignment horizontal="center" vertical="top"/>
    </xf>
    <xf numFmtId="0" fontId="19" fillId="2" borderId="20" xfId="0" applyFont="1" applyFill="1" applyBorder="1" applyAlignment="1" applyProtection="1">
      <alignment horizontal="center" vertical="center"/>
      <protection locked="0"/>
    </xf>
    <xf numFmtId="0" fontId="19" fillId="2" borderId="23" xfId="0" applyFont="1" applyFill="1" applyBorder="1" applyAlignment="1" applyProtection="1">
      <alignment horizontal="center" vertical="center"/>
      <protection locked="0"/>
    </xf>
    <xf numFmtId="0" fontId="38" fillId="3" borderId="12" xfId="0" applyFont="1" applyFill="1" applyBorder="1" applyAlignment="1">
      <alignment horizontal="center" vertical="top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horizontal="left" vertical="center" wrapText="1"/>
      <protection locked="0"/>
    </xf>
    <xf numFmtId="0" fontId="38" fillId="0" borderId="0" xfId="0" applyFont="1" applyAlignment="1">
      <alignment horizontal="center" vertical="top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59" fillId="2" borderId="16" xfId="0" applyFont="1" applyFill="1" applyBorder="1" applyAlignment="1" applyProtection="1">
      <alignment horizontal="center" vertical="center" wrapText="1"/>
      <protection locked="0"/>
    </xf>
    <xf numFmtId="0" fontId="59" fillId="2" borderId="12" xfId="0" applyFont="1" applyFill="1" applyBorder="1" applyAlignment="1" applyProtection="1">
      <alignment horizontal="center" vertical="center" wrapText="1"/>
      <protection locked="0"/>
    </xf>
    <xf numFmtId="0" fontId="59" fillId="2" borderId="13" xfId="0" applyFont="1" applyFill="1" applyBorder="1" applyAlignment="1" applyProtection="1">
      <alignment horizontal="center" vertical="center" wrapText="1"/>
      <protection locked="0"/>
    </xf>
    <xf numFmtId="0" fontId="59" fillId="2" borderId="18" xfId="0" applyFont="1" applyFill="1" applyBorder="1" applyAlignment="1" applyProtection="1">
      <alignment horizontal="center" vertical="center" wrapText="1"/>
      <protection locked="0"/>
    </xf>
    <xf numFmtId="0" fontId="59" fillId="2" borderId="0" xfId="0" applyFont="1" applyFill="1" applyAlignment="1" applyProtection="1">
      <alignment horizontal="center" vertical="center" wrapText="1"/>
      <protection locked="0"/>
    </xf>
    <xf numFmtId="0" fontId="59" fillId="2" borderId="11" xfId="0" applyFont="1" applyFill="1" applyBorder="1" applyAlignment="1" applyProtection="1">
      <alignment horizontal="center" vertical="center" wrapText="1"/>
      <protection locked="0"/>
    </xf>
    <xf numFmtId="0" fontId="59" fillId="2" borderId="19" xfId="0" applyFont="1" applyFill="1" applyBorder="1" applyAlignment="1" applyProtection="1">
      <alignment horizontal="center" vertical="center" wrapText="1"/>
      <protection locked="0"/>
    </xf>
    <xf numFmtId="0" fontId="59" fillId="2" borderId="14" xfId="0" applyFont="1" applyFill="1" applyBorder="1" applyAlignment="1" applyProtection="1">
      <alignment horizontal="center" vertical="center" wrapText="1"/>
      <protection locked="0"/>
    </xf>
    <xf numFmtId="0" fontId="59" fillId="2" borderId="15" xfId="0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9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7" borderId="16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/>
    </xf>
    <xf numFmtId="0" fontId="60" fillId="0" borderId="12" xfId="0" applyFont="1" applyBorder="1" applyAlignment="1">
      <alignment horizontal="center" vertical="top"/>
    </xf>
    <xf numFmtId="0" fontId="19" fillId="7" borderId="16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0" fontId="19" fillId="7" borderId="13" xfId="0" applyFont="1" applyFill="1" applyBorder="1" applyAlignment="1">
      <alignment horizontal="center" vertical="center"/>
    </xf>
    <xf numFmtId="0" fontId="19" fillId="7" borderId="18" xfId="0" applyFont="1" applyFill="1" applyBorder="1" applyAlignment="1">
      <alignment horizontal="center" vertical="center"/>
    </xf>
    <xf numFmtId="0" fontId="19" fillId="7" borderId="0" xfId="0" applyFont="1" applyFill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/>
    </xf>
    <xf numFmtId="0" fontId="19" fillId="7" borderId="14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right" vertical="center"/>
    </xf>
    <xf numFmtId="0" fontId="0" fillId="7" borderId="13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18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19" fillId="7" borderId="11" xfId="0" applyFont="1" applyFill="1" applyBorder="1" applyAlignment="1">
      <alignment horizontal="center" vertical="center" wrapText="1"/>
    </xf>
    <xf numFmtId="0" fontId="19" fillId="7" borderId="19" xfId="0" applyFont="1" applyFill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 applyProtection="1">
      <alignment horizontal="center" vertical="center" wrapText="1"/>
      <protection locked="0"/>
    </xf>
    <xf numFmtId="0" fontId="19" fillId="2" borderId="25" xfId="0" applyFont="1" applyFill="1" applyBorder="1" applyAlignment="1" applyProtection="1">
      <alignment horizontal="center" vertical="center" wrapText="1"/>
      <protection locked="0"/>
    </xf>
    <xf numFmtId="0" fontId="19" fillId="2" borderId="26" xfId="0" applyFont="1" applyFill="1" applyBorder="1" applyAlignment="1" applyProtection="1">
      <alignment horizontal="center" vertical="center" wrapText="1"/>
      <protection locked="0"/>
    </xf>
    <xf numFmtId="0" fontId="19" fillId="2" borderId="18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0" fontId="19" fillId="2" borderId="11" xfId="0" applyFont="1" applyFill="1" applyBorder="1" applyAlignment="1" applyProtection="1">
      <alignment horizontal="center" vertical="center" wrapText="1"/>
      <protection locked="0"/>
    </xf>
    <xf numFmtId="0" fontId="19" fillId="2" borderId="19" xfId="0" applyFont="1" applyFill="1" applyBorder="1" applyAlignment="1" applyProtection="1">
      <alignment horizontal="center" vertical="center" wrapText="1"/>
      <protection locked="0"/>
    </xf>
    <xf numFmtId="0" fontId="19" fillId="2" borderId="14" xfId="0" applyFont="1" applyFill="1" applyBorder="1" applyAlignment="1" applyProtection="1">
      <alignment horizontal="center" vertical="center" wrapText="1"/>
      <protection locked="0"/>
    </xf>
    <xf numFmtId="0" fontId="19" fillId="2" borderId="15" xfId="0" applyFont="1" applyFill="1" applyBorder="1" applyAlignment="1" applyProtection="1">
      <alignment horizontal="center" vertical="center" wrapText="1"/>
      <protection locked="0"/>
    </xf>
    <xf numFmtId="0" fontId="41" fillId="7" borderId="0" xfId="0" applyFont="1" applyFill="1" applyAlignment="1">
      <alignment horizontal="left" vertical="top" wrapText="1"/>
    </xf>
    <xf numFmtId="0" fontId="41" fillId="7" borderId="11" xfId="0" applyFont="1" applyFill="1" applyBorder="1" applyAlignment="1">
      <alignment horizontal="left" vertical="top" wrapText="1"/>
    </xf>
    <xf numFmtId="0" fontId="23" fillId="7" borderId="16" xfId="0" applyFont="1" applyFill="1" applyBorder="1" applyAlignment="1">
      <alignment horizontal="center" wrapText="1"/>
    </xf>
    <xf numFmtId="0" fontId="23" fillId="7" borderId="12" xfId="0" applyFont="1" applyFill="1" applyBorder="1" applyAlignment="1">
      <alignment horizontal="center" wrapText="1"/>
    </xf>
    <xf numFmtId="0" fontId="23" fillId="7" borderId="13" xfId="0" applyFont="1" applyFill="1" applyBorder="1" applyAlignment="1">
      <alignment horizontal="center" wrapText="1"/>
    </xf>
    <xf numFmtId="0" fontId="23" fillId="7" borderId="28" xfId="0" applyFont="1" applyFill="1" applyBorder="1" applyAlignment="1">
      <alignment horizontal="center" wrapText="1"/>
    </xf>
    <xf numFmtId="0" fontId="23" fillId="7" borderId="29" xfId="0" applyFont="1" applyFill="1" applyBorder="1" applyAlignment="1">
      <alignment horizontal="center" wrapText="1"/>
    </xf>
    <xf numFmtId="0" fontId="23" fillId="7" borderId="30" xfId="0" applyFont="1" applyFill="1" applyBorder="1" applyAlignment="1">
      <alignment horizontal="center" wrapText="1"/>
    </xf>
    <xf numFmtId="0" fontId="37" fillId="7" borderId="24" xfId="0" applyFont="1" applyFill="1" applyBorder="1" applyAlignment="1">
      <alignment horizontal="left" vertical="center"/>
    </xf>
    <xf numFmtId="0" fontId="37" fillId="7" borderId="0" xfId="0" applyFont="1" applyFill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3" fillId="7" borderId="16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 wrapText="1"/>
    </xf>
    <xf numFmtId="0" fontId="23" fillId="7" borderId="18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 applyProtection="1">
      <alignment horizontal="center" vertical="center" wrapText="1"/>
      <protection locked="0"/>
    </xf>
    <xf numFmtId="0" fontId="19" fillId="2" borderId="12" xfId="0" applyFont="1" applyFill="1" applyBorder="1" applyAlignment="1" applyProtection="1">
      <alignment horizontal="center" vertical="center" wrapText="1"/>
      <protection locked="0"/>
    </xf>
    <xf numFmtId="0" fontId="19" fillId="2" borderId="13" xfId="0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43" fillId="7" borderId="0" xfId="0" applyFont="1" applyFill="1" applyAlignment="1">
      <alignment horizontal="center" vertical="center" wrapText="1"/>
    </xf>
    <xf numFmtId="0" fontId="43" fillId="7" borderId="14" xfId="0" applyFont="1" applyFill="1" applyBorder="1" applyAlignment="1">
      <alignment horizontal="center" vertical="center" wrapText="1"/>
    </xf>
    <xf numFmtId="0" fontId="37" fillId="3" borderId="14" xfId="0" applyFont="1" applyFill="1" applyBorder="1" applyAlignment="1">
      <alignment horizontal="left" vertical="center"/>
    </xf>
    <xf numFmtId="0" fontId="23" fillId="7" borderId="14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justify" vertical="top" wrapText="1"/>
    </xf>
    <xf numFmtId="0" fontId="0" fillId="5" borderId="11" xfId="0" applyFill="1" applyBorder="1" applyAlignment="1">
      <alignment horizontal="justify" vertical="top" wrapText="1"/>
    </xf>
    <xf numFmtId="0" fontId="23" fillId="4" borderId="0" xfId="0" applyFont="1" applyFill="1" applyAlignment="1">
      <alignment horizontal="left" vertical="top" wrapText="1"/>
    </xf>
    <xf numFmtId="0" fontId="23" fillId="2" borderId="16" xfId="0" applyFont="1" applyFill="1" applyBorder="1" applyAlignment="1" applyProtection="1">
      <alignment horizontal="justify" vertical="top" wrapText="1"/>
      <protection locked="0"/>
    </xf>
    <xf numFmtId="0" fontId="23" fillId="2" borderId="12" xfId="0" applyFont="1" applyFill="1" applyBorder="1" applyAlignment="1" applyProtection="1">
      <alignment horizontal="justify" vertical="top" wrapText="1"/>
      <protection locked="0"/>
    </xf>
    <xf numFmtId="0" fontId="23" fillId="2" borderId="13" xfId="0" applyFont="1" applyFill="1" applyBorder="1" applyAlignment="1" applyProtection="1">
      <alignment horizontal="justify" vertical="top" wrapText="1"/>
      <protection locked="0"/>
    </xf>
    <xf numFmtId="0" fontId="23" fillId="2" borderId="18" xfId="0" applyFont="1" applyFill="1" applyBorder="1" applyAlignment="1" applyProtection="1">
      <alignment horizontal="justify" vertical="top" wrapText="1"/>
      <protection locked="0"/>
    </xf>
    <xf numFmtId="0" fontId="23" fillId="2" borderId="0" xfId="0" applyFont="1" applyFill="1" applyAlignment="1" applyProtection="1">
      <alignment horizontal="justify" vertical="top" wrapText="1"/>
      <protection locked="0"/>
    </xf>
    <xf numFmtId="0" fontId="23" fillId="2" borderId="11" xfId="0" applyFont="1" applyFill="1" applyBorder="1" applyAlignment="1" applyProtection="1">
      <alignment horizontal="justify" vertical="top" wrapText="1"/>
      <protection locked="0"/>
    </xf>
    <xf numFmtId="0" fontId="23" fillId="2" borderId="19" xfId="0" applyFont="1" applyFill="1" applyBorder="1" applyAlignment="1" applyProtection="1">
      <alignment horizontal="justify" vertical="top" wrapText="1"/>
      <protection locked="0"/>
    </xf>
    <xf numFmtId="0" fontId="23" fillId="2" borderId="14" xfId="0" applyFont="1" applyFill="1" applyBorder="1" applyAlignment="1" applyProtection="1">
      <alignment horizontal="justify" vertical="top" wrapText="1"/>
      <protection locked="0"/>
    </xf>
    <xf numFmtId="0" fontId="23" fillId="2" borderId="15" xfId="0" applyFont="1" applyFill="1" applyBorder="1" applyAlignment="1" applyProtection="1">
      <alignment horizontal="justify" vertical="top" wrapText="1"/>
      <protection locked="0"/>
    </xf>
    <xf numFmtId="0" fontId="0" fillId="4" borderId="0" xfId="0" applyFill="1" applyAlignment="1">
      <alignment horizontal="justify" vertical="top" wrapText="1"/>
    </xf>
    <xf numFmtId="0" fontId="0" fillId="4" borderId="11" xfId="0" applyFill="1" applyBorder="1" applyAlignment="1">
      <alignment horizontal="justify" vertical="top" wrapText="1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0" fillId="2" borderId="13" xfId="0" applyFill="1" applyBorder="1" applyAlignment="1" applyProtection="1">
      <alignment horizontal="left" vertical="top" wrapText="1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15" xfId="0" applyFill="1" applyBorder="1" applyAlignment="1" applyProtection="1">
      <alignment horizontal="left" vertical="top" wrapText="1"/>
      <protection locked="0"/>
    </xf>
    <xf numFmtId="0" fontId="0" fillId="5" borderId="0" xfId="0" applyFill="1" applyAlignment="1">
      <alignment horizontal="center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0" xfId="0" applyFill="1" applyAlignment="1">
      <alignment horizontal="center" vertical="top"/>
    </xf>
    <xf numFmtId="0" fontId="23" fillId="5" borderId="0" xfId="0" applyFont="1" applyFill="1" applyAlignment="1">
      <alignment horizontal="left" vertical="top" wrapText="1"/>
    </xf>
    <xf numFmtId="0" fontId="61" fillId="0" borderId="0" xfId="0" applyFont="1" applyAlignment="1" applyProtection="1">
      <alignment horizontal="center" vertical="center"/>
      <protection hidden="1"/>
    </xf>
    <xf numFmtId="0" fontId="35" fillId="9" borderId="20" xfId="0" applyFont="1" applyFill="1" applyBorder="1" applyAlignment="1" applyProtection="1">
      <alignment horizontal="justify" vertical="center" wrapText="1" shrinkToFit="1"/>
      <protection locked="0"/>
    </xf>
    <xf numFmtId="0" fontId="35" fillId="9" borderId="21" xfId="0" applyFont="1" applyFill="1" applyBorder="1" applyAlignment="1" applyProtection="1">
      <alignment horizontal="justify" vertical="center" shrinkToFit="1"/>
      <protection locked="0"/>
    </xf>
    <xf numFmtId="0" fontId="35" fillId="9" borderId="23" xfId="0" applyFont="1" applyFill="1" applyBorder="1" applyAlignment="1" applyProtection="1">
      <alignment horizontal="justify" vertical="center" shrinkToFit="1"/>
      <protection locked="0"/>
    </xf>
  </cellXfs>
  <cellStyles count="2">
    <cellStyle name="Collegamento ipertestuale" xfId="1" builtinId="8"/>
    <cellStyle name="Normale" xfId="0" builtinId="0"/>
  </cellStyles>
  <dxfs count="50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HOME!A1"/><Relationship Id="rId1" Type="http://schemas.openxmlformats.org/officeDocument/2006/relationships/hyperlink" Target="#Stampa!A1"/><Relationship Id="rId5" Type="http://schemas.openxmlformats.org/officeDocument/2006/relationships/hyperlink" Target="#Stampa!A1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struzioni!A1"/><Relationship Id="rId2" Type="http://schemas.openxmlformats.org/officeDocument/2006/relationships/hyperlink" Target="#'Pre-Stampa'!A1"/><Relationship Id="rId1" Type="http://schemas.openxmlformats.org/officeDocument/2006/relationships/hyperlink" Target="#Istituto!B5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HOME!A1"/><Relationship Id="rId2" Type="http://schemas.openxmlformats.org/officeDocument/2006/relationships/hyperlink" Target="#HOME!A1"/><Relationship Id="rId1" Type="http://schemas.openxmlformats.org/officeDocument/2006/relationships/hyperlink" Target="#Plesso!B5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HOME!A1"/><Relationship Id="rId2" Type="http://schemas.openxmlformats.org/officeDocument/2006/relationships/hyperlink" Target="#Istituto!B5"/><Relationship Id="rId1" Type="http://schemas.openxmlformats.org/officeDocument/2006/relationships/hyperlink" Target="#Modulo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Patto educativo'!A1"/><Relationship Id="rId3" Type="http://schemas.openxmlformats.org/officeDocument/2006/relationships/hyperlink" Target="#'Processo di apprendimento'!A1"/><Relationship Id="rId7" Type="http://schemas.openxmlformats.org/officeDocument/2006/relationships/hyperlink" Target="#'Interventi educativi-didattici'!A1"/><Relationship Id="rId2" Type="http://schemas.openxmlformats.org/officeDocument/2006/relationships/hyperlink" Target="#HOME!A1"/><Relationship Id="rId1" Type="http://schemas.openxmlformats.org/officeDocument/2006/relationships/hyperlink" Target="#'Pre-Stampa'!A1"/><Relationship Id="rId6" Type="http://schemas.openxmlformats.org/officeDocument/2006/relationships/hyperlink" Target="#'Altre informazioni'!A1"/><Relationship Id="rId5" Type="http://schemas.openxmlformats.org/officeDocument/2006/relationships/hyperlink" Target="#'Abilit&#224; strumentali'!A1"/><Relationship Id="rId4" Type="http://schemas.openxmlformats.org/officeDocument/2006/relationships/hyperlink" Target="#'Descrizione dei comportamenti'!A1"/><Relationship Id="rId9" Type="http://schemas.openxmlformats.org/officeDocument/2006/relationships/hyperlink" Target="#'Pre-Stampa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odulo!A89"/><Relationship Id="rId2" Type="http://schemas.openxmlformats.org/officeDocument/2006/relationships/hyperlink" Target="#HOME!A1"/><Relationship Id="rId1" Type="http://schemas.openxmlformats.org/officeDocument/2006/relationships/hyperlink" Target="#'Pre-Stampa'!A1"/><Relationship Id="rId4" Type="http://schemas.openxmlformats.org/officeDocument/2006/relationships/hyperlink" Target="#'Descrizione dei comportamenti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odulo!A89"/><Relationship Id="rId2" Type="http://schemas.openxmlformats.org/officeDocument/2006/relationships/hyperlink" Target="#HOME!A1"/><Relationship Id="rId1" Type="http://schemas.openxmlformats.org/officeDocument/2006/relationships/hyperlink" Target="#'Pre-Stampa'!A1"/><Relationship Id="rId4" Type="http://schemas.openxmlformats.org/officeDocument/2006/relationships/hyperlink" Target="#'Abilit&#224; strumentali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Modulo!A89"/><Relationship Id="rId2" Type="http://schemas.openxmlformats.org/officeDocument/2006/relationships/hyperlink" Target="#HOME!A1"/><Relationship Id="rId1" Type="http://schemas.openxmlformats.org/officeDocument/2006/relationships/hyperlink" Target="#'Pre-Stampa'!A1"/><Relationship Id="rId4" Type="http://schemas.openxmlformats.org/officeDocument/2006/relationships/hyperlink" Target="#'Altre informazioni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Modulo!A89"/><Relationship Id="rId2" Type="http://schemas.openxmlformats.org/officeDocument/2006/relationships/hyperlink" Target="#HOME!A1"/><Relationship Id="rId1" Type="http://schemas.openxmlformats.org/officeDocument/2006/relationships/hyperlink" Target="#'Pre-Stampa'!A1"/><Relationship Id="rId4" Type="http://schemas.openxmlformats.org/officeDocument/2006/relationships/hyperlink" Target="#'Interventi educativi-didattici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odulo!A89"/><Relationship Id="rId2" Type="http://schemas.openxmlformats.org/officeDocument/2006/relationships/hyperlink" Target="#HOME!A1"/><Relationship Id="rId1" Type="http://schemas.openxmlformats.org/officeDocument/2006/relationships/hyperlink" Target="#'Pre-Stampa'!A1"/><Relationship Id="rId4" Type="http://schemas.openxmlformats.org/officeDocument/2006/relationships/hyperlink" Target="#'Patto educativo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Modulo!A89"/><Relationship Id="rId2" Type="http://schemas.openxmlformats.org/officeDocument/2006/relationships/hyperlink" Target="#HOME!A1"/><Relationship Id="rId1" Type="http://schemas.openxmlformats.org/officeDocument/2006/relationships/hyperlink" Target="#'Pre-Stampa'!A1"/><Relationship Id="rId4" Type="http://schemas.openxmlformats.org/officeDocument/2006/relationships/hyperlink" Target="#Stam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114300</xdr:colOff>
      <xdr:row>1</xdr:row>
      <xdr:rowOff>95250</xdr:rowOff>
    </xdr:from>
    <xdr:to>
      <xdr:col>33</xdr:col>
      <xdr:colOff>95250</xdr:colOff>
      <xdr:row>6</xdr:row>
      <xdr:rowOff>38100</xdr:rowOff>
    </xdr:to>
    <xdr:pic>
      <xdr:nvPicPr>
        <xdr:cNvPr id="46447" name="Immagine 13">
          <a:extLst>
            <a:ext uri="{FF2B5EF4-FFF2-40B4-BE49-F238E27FC236}">
              <a16:creationId xmlns:a16="http://schemas.microsoft.com/office/drawing/2014/main" xmlns="" id="{00000000-0008-0000-0000-00006FB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285750"/>
          <a:ext cx="13144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8</xdr:col>
      <xdr:colOff>85725</xdr:colOff>
      <xdr:row>7</xdr:row>
      <xdr:rowOff>38100</xdr:rowOff>
    </xdr:to>
    <xdr:pic>
      <xdr:nvPicPr>
        <xdr:cNvPr id="46448" name="Immagine 15" descr="https://upload.wikimedia.org/wikipedia/commons/thumb/0/00/Emblem_of_Italy.svg/2000px-Emblem_of_Italy.svg.png">
          <a:extLst>
            <a:ext uri="{FF2B5EF4-FFF2-40B4-BE49-F238E27FC236}">
              <a16:creationId xmlns:a16="http://schemas.microsoft.com/office/drawing/2014/main" xmlns="" id="{00000000-0008-0000-0000-000070B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0" y="76200"/>
          <a:ext cx="11334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43</xdr:row>
      <xdr:rowOff>180975</xdr:rowOff>
    </xdr:from>
    <xdr:to>
      <xdr:col>35</xdr:col>
      <xdr:colOff>9525</xdr:colOff>
      <xdr:row>43</xdr:row>
      <xdr:rowOff>180975</xdr:rowOff>
    </xdr:to>
    <xdr:cxnSp macro="">
      <xdr:nvCxnSpPr>
        <xdr:cNvPr id="19" name="Connettore 1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>
        <a:xfrm>
          <a:off x="9525" y="10401300"/>
          <a:ext cx="66675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9526</xdr:colOff>
      <xdr:row>73</xdr:row>
      <xdr:rowOff>133350</xdr:rowOff>
    </xdr:from>
    <xdr:ext cx="6629400" cy="311496"/>
    <xdr:sp macro="" textlink="">
      <xdr:nvSpPr>
        <xdr:cNvPr id="74" name="CasellaDiTesto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9526" y="17154525"/>
          <a:ext cx="66294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4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CARATTERISTICHE DEL PROCESSO DI APPRENDIMENTO</a:t>
          </a:r>
        </a:p>
      </xdr:txBody>
    </xdr:sp>
    <xdr:clientData/>
  </xdr:oneCellAnchor>
  <xdr:oneCellAnchor>
    <xdr:from>
      <xdr:col>0</xdr:col>
      <xdr:colOff>0</xdr:colOff>
      <xdr:row>62</xdr:row>
      <xdr:rowOff>114300</xdr:rowOff>
    </xdr:from>
    <xdr:ext cx="6667500" cy="311496"/>
    <xdr:sp macro="" textlink="">
      <xdr:nvSpPr>
        <xdr:cNvPr id="79" name="CasellaDiTesto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0" y="14030325"/>
          <a:ext cx="66675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4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TIPOLOGIA DI BISOGNO EDUCATIVO SPECIALE</a:t>
          </a:r>
        </a:p>
      </xdr:txBody>
    </xdr:sp>
    <xdr:clientData/>
  </xdr:oneCellAnchor>
  <xdr:twoCellAnchor>
    <xdr:from>
      <xdr:col>0</xdr:col>
      <xdr:colOff>9525</xdr:colOff>
      <xdr:row>83</xdr:row>
      <xdr:rowOff>180975</xdr:rowOff>
    </xdr:from>
    <xdr:to>
      <xdr:col>35</xdr:col>
      <xdr:colOff>9525</xdr:colOff>
      <xdr:row>83</xdr:row>
      <xdr:rowOff>180975</xdr:rowOff>
    </xdr:to>
    <xdr:cxnSp macro="">
      <xdr:nvCxnSpPr>
        <xdr:cNvPr id="11" name="Connettore 1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>
        <a:xfrm>
          <a:off x="9525" y="10401300"/>
          <a:ext cx="7667625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</xdr:colOff>
      <xdr:row>112</xdr:row>
      <xdr:rowOff>0</xdr:rowOff>
    </xdr:from>
    <xdr:ext cx="6648450" cy="311496"/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1" y="33604200"/>
          <a:ext cx="664845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4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ABILITÀ </a:t>
          </a:r>
          <a:r>
            <a:rPr lang="it-IT" sz="1400" b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STRUMENTALI</a:t>
          </a:r>
          <a:endParaRPr lang="it-IT" sz="1400" b="1" u="sng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9525</xdr:colOff>
      <xdr:row>110</xdr:row>
      <xdr:rowOff>180975</xdr:rowOff>
    </xdr:from>
    <xdr:to>
      <xdr:col>35</xdr:col>
      <xdr:colOff>9525</xdr:colOff>
      <xdr:row>110</xdr:row>
      <xdr:rowOff>180975</xdr:rowOff>
    </xdr:to>
    <xdr:cxnSp macro="">
      <xdr:nvCxnSpPr>
        <xdr:cNvPr id="13" name="Connettore 1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>
        <a:xfrm>
          <a:off x="9525" y="20783550"/>
          <a:ext cx="66675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141</xdr:row>
      <xdr:rowOff>180975</xdr:rowOff>
    </xdr:from>
    <xdr:to>
      <xdr:col>35</xdr:col>
      <xdr:colOff>9525</xdr:colOff>
      <xdr:row>141</xdr:row>
      <xdr:rowOff>180975</xdr:rowOff>
    </xdr:to>
    <xdr:cxnSp macro="">
      <xdr:nvCxnSpPr>
        <xdr:cNvPr id="15" name="Connettore 1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>
        <a:xfrm>
          <a:off x="9525" y="31175325"/>
          <a:ext cx="66675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174</xdr:row>
      <xdr:rowOff>180975</xdr:rowOff>
    </xdr:from>
    <xdr:to>
      <xdr:col>35</xdr:col>
      <xdr:colOff>9525</xdr:colOff>
      <xdr:row>174</xdr:row>
      <xdr:rowOff>180975</xdr:rowOff>
    </xdr:to>
    <xdr:cxnSp macro="">
      <xdr:nvCxnSpPr>
        <xdr:cNvPr id="16" name="Connettore 1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>
        <a:xfrm>
          <a:off x="9525" y="41652825"/>
          <a:ext cx="66675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192</xdr:row>
      <xdr:rowOff>0</xdr:rowOff>
    </xdr:from>
    <xdr:ext cx="6629400" cy="311496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0" y="57073800"/>
          <a:ext cx="66294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4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INTERVENTI</a:t>
          </a:r>
          <a:r>
            <a:rPr lang="it-IT" sz="1400" b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EDUCATIVI E DIDATTICI</a:t>
          </a:r>
          <a:endParaRPr lang="it-IT" sz="1400" b="1" u="sng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9525</xdr:colOff>
      <xdr:row>215</xdr:row>
      <xdr:rowOff>180975</xdr:rowOff>
    </xdr:from>
    <xdr:to>
      <xdr:col>35</xdr:col>
      <xdr:colOff>9525</xdr:colOff>
      <xdr:row>215</xdr:row>
      <xdr:rowOff>180975</xdr:rowOff>
    </xdr:to>
    <xdr:cxnSp macro="">
      <xdr:nvCxnSpPr>
        <xdr:cNvPr id="18" name="Connettore 1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>
        <a:xfrm>
          <a:off x="9525" y="52139850"/>
          <a:ext cx="66675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270</xdr:row>
      <xdr:rowOff>180975</xdr:rowOff>
    </xdr:from>
    <xdr:to>
      <xdr:col>35</xdr:col>
      <xdr:colOff>9525</xdr:colOff>
      <xdr:row>270</xdr:row>
      <xdr:rowOff>180975</xdr:rowOff>
    </xdr:to>
    <xdr:cxnSp macro="">
      <xdr:nvCxnSpPr>
        <xdr:cNvPr id="20" name="Connettore 1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>
        <a:xfrm>
          <a:off x="9525" y="62474475"/>
          <a:ext cx="66675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290</xdr:row>
      <xdr:rowOff>0</xdr:rowOff>
    </xdr:from>
    <xdr:ext cx="6629400" cy="311496"/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0" y="57931050"/>
          <a:ext cx="66294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4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PATTO EDUCATIVO</a:t>
          </a:r>
        </a:p>
      </xdr:txBody>
    </xdr:sp>
    <xdr:clientData/>
  </xdr:oneCellAnchor>
  <xdr:twoCellAnchor>
    <xdr:from>
      <xdr:col>0</xdr:col>
      <xdr:colOff>9525</xdr:colOff>
      <xdr:row>324</xdr:row>
      <xdr:rowOff>180975</xdr:rowOff>
    </xdr:from>
    <xdr:to>
      <xdr:col>35</xdr:col>
      <xdr:colOff>9525</xdr:colOff>
      <xdr:row>324</xdr:row>
      <xdr:rowOff>180975</xdr:rowOff>
    </xdr:to>
    <xdr:cxnSp macro="">
      <xdr:nvCxnSpPr>
        <xdr:cNvPr id="22" name="Connettore 1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>
        <a:xfrm>
          <a:off x="9525" y="72923400"/>
          <a:ext cx="66675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92</xdr:row>
      <xdr:rowOff>190500</xdr:rowOff>
    </xdr:from>
    <xdr:ext cx="6629400" cy="311496"/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0" y="23850600"/>
          <a:ext cx="662940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4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DESCRIZIONE DEI COMPORTAMENTI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95250</xdr:colOff>
      <xdr:row>0</xdr:row>
      <xdr:rowOff>9525</xdr:rowOff>
    </xdr:from>
    <xdr:ext cx="1422902" cy="618774"/>
    <xdr:sp macro="" textlink="">
      <xdr:nvSpPr>
        <xdr:cNvPr id="2" name="CasellaDiTesto 1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8477250" y="9525"/>
          <a:ext cx="1422902" cy="618774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400" b="1"/>
            <a:t>STAMPA PDP</a:t>
          </a:r>
        </a:p>
      </xdr:txBody>
    </xdr:sp>
    <xdr:clientData/>
  </xdr:oneCellAnchor>
  <xdr:oneCellAnchor>
    <xdr:from>
      <xdr:col>41</xdr:col>
      <xdr:colOff>47625</xdr:colOff>
      <xdr:row>1</xdr:row>
      <xdr:rowOff>0</xdr:rowOff>
    </xdr:from>
    <xdr:ext cx="527004" cy="248851"/>
    <xdr:sp macro="" textlink="">
      <xdr:nvSpPr>
        <xdr:cNvPr id="3" name="CasellaDiTesto 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7858125" y="1905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twoCellAnchor editAs="oneCell">
    <xdr:from>
      <xdr:col>2</xdr:col>
      <xdr:colOff>57152</xdr:colOff>
      <xdr:row>5</xdr:row>
      <xdr:rowOff>152400</xdr:rowOff>
    </xdr:from>
    <xdr:to>
      <xdr:col>25</xdr:col>
      <xdr:colOff>91142</xdr:colOff>
      <xdr:row>23</xdr:row>
      <xdr:rowOff>123148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38152" y="1581150"/>
          <a:ext cx="4415490" cy="3399748"/>
        </a:xfrm>
        <a:prstGeom prst="rect">
          <a:avLst/>
        </a:prstGeom>
        <a:solidFill>
          <a:srgbClr val="FFFFFF">
            <a:shade val="85000"/>
          </a:srgbClr>
        </a:solidFill>
        <a:ln w="190500" cap="sq">
          <a:solidFill>
            <a:srgbClr val="FFC000"/>
          </a:solidFill>
          <a:miter lim="800000"/>
        </a:ln>
        <a:effectLst>
          <a:outerShdw blurRad="65000" dist="50800" dir="12900000" kx="195000" ky="145000" algn="tl" rotWithShape="0">
            <a:srgbClr val="000000">
              <a:alpha val="30000"/>
            </a:srgbClr>
          </a:outerShdw>
        </a:effectLst>
        <a:scene3d>
          <a:camera prst="orthographicFront">
            <a:rot lat="0" lon="0" rev="360000"/>
          </a:camera>
          <a:lightRig rig="twoPt" dir="t">
            <a:rot lat="0" lon="0" rev="7200000"/>
          </a:lightRig>
        </a:scene3d>
        <a:sp3d contourW="12700">
          <a:bevelT w="25400" h="19050"/>
          <a:contourClr>
            <a:srgbClr val="969696"/>
          </a:contourClr>
        </a:sp3d>
      </xdr:spPr>
    </xdr:pic>
    <xdr:clientData/>
  </xdr:twoCellAnchor>
  <xdr:twoCellAnchor editAs="oneCell">
    <xdr:from>
      <xdr:col>27</xdr:col>
      <xdr:colOff>309</xdr:colOff>
      <xdr:row>6</xdr:row>
      <xdr:rowOff>160064</xdr:rowOff>
    </xdr:from>
    <xdr:to>
      <xdr:col>51</xdr:col>
      <xdr:colOff>119833</xdr:colOff>
      <xdr:row>23</xdr:row>
      <xdr:rowOff>114058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765068">
          <a:off x="5143809" y="1779314"/>
          <a:ext cx="4691524" cy="3192494"/>
        </a:xfrm>
        <a:prstGeom prst="rect">
          <a:avLst/>
        </a:prstGeom>
        <a:solidFill>
          <a:srgbClr val="FFFFFF">
            <a:shade val="85000"/>
          </a:srgbClr>
        </a:solidFill>
        <a:ln w="190500" cap="sq">
          <a:solidFill>
            <a:srgbClr val="0070C0"/>
          </a:solidFill>
          <a:miter lim="800000"/>
        </a:ln>
        <a:effectLst>
          <a:outerShdw blurRad="65000" dist="50800" dir="12900000" kx="195000" ky="145000" algn="tl" rotWithShape="0">
            <a:srgbClr val="000000">
              <a:alpha val="30000"/>
            </a:srgbClr>
          </a:outerShdw>
        </a:effectLst>
        <a:scene3d>
          <a:camera prst="orthographicFront">
            <a:rot lat="0" lon="0" rev="360000"/>
          </a:camera>
          <a:lightRig rig="twoPt" dir="t">
            <a:rot lat="0" lon="0" rev="7200000"/>
          </a:lightRig>
        </a:scene3d>
        <a:sp3d contourW="12700">
          <a:bevelT w="25400" h="19050"/>
          <a:contourClr>
            <a:srgbClr val="969696"/>
          </a:contourClr>
        </a:sp3d>
      </xdr:spPr>
    </xdr:pic>
    <xdr:clientData/>
  </xdr:twoCellAnchor>
  <xdr:oneCellAnchor>
    <xdr:from>
      <xdr:col>2</xdr:col>
      <xdr:colOff>114300</xdr:colOff>
      <xdr:row>5</xdr:row>
      <xdr:rowOff>76448</xdr:rowOff>
    </xdr:from>
    <xdr:ext cx="2714170" cy="292704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/>
      </xdr:nvSpPr>
      <xdr:spPr>
        <a:xfrm rot="352325">
          <a:off x="495300" y="1028948"/>
          <a:ext cx="2714170" cy="292704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Foglio delle "</a:t>
          </a:r>
          <a:r>
            <a:rPr lang="it-IT" sz="1100" b="1"/>
            <a:t>Abilità</a:t>
          </a:r>
          <a:r>
            <a:rPr lang="it-IT" sz="1100" b="1" baseline="0"/>
            <a:t> strumentali</a:t>
          </a:r>
          <a:r>
            <a:rPr lang="it-IT" sz="1100" baseline="0"/>
            <a:t>" compilato</a:t>
          </a:r>
        </a:p>
      </xdr:txBody>
    </xdr:sp>
    <xdr:clientData/>
  </xdr:oneCellAnchor>
  <xdr:oneCellAnchor>
    <xdr:from>
      <xdr:col>33</xdr:col>
      <xdr:colOff>57150</xdr:colOff>
      <xdr:row>19</xdr:row>
      <xdr:rowOff>133350</xdr:rowOff>
    </xdr:from>
    <xdr:ext cx="1832214" cy="292704"/>
    <xdr:sp macro="" textlink="">
      <xdr:nvSpPr>
        <xdr:cNvPr id="15" name="CasellaDiTesto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 txBox="1"/>
      </xdr:nvSpPr>
      <xdr:spPr>
        <a:xfrm>
          <a:off x="6343650" y="3752850"/>
          <a:ext cx="1832214" cy="292704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Foglio di "</a:t>
          </a:r>
          <a:r>
            <a:rPr lang="it-IT" sz="1100" b="1"/>
            <a:t>Stampa</a:t>
          </a:r>
          <a:r>
            <a:rPr lang="it-IT" sz="1100" baseline="0"/>
            <a:t>" collegato</a:t>
          </a:r>
        </a:p>
      </xdr:txBody>
    </xdr:sp>
    <xdr:clientData/>
  </xdr:oneCellAnchor>
  <xdr:oneCellAnchor>
    <xdr:from>
      <xdr:col>21</xdr:col>
      <xdr:colOff>76200</xdr:colOff>
      <xdr:row>16</xdr:row>
      <xdr:rowOff>171450</xdr:rowOff>
    </xdr:from>
    <xdr:ext cx="184731" cy="264560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 txBox="1"/>
      </xdr:nvSpPr>
      <xdr:spPr>
        <a:xfrm>
          <a:off x="4076700" y="369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20</xdr:col>
      <xdr:colOff>66675</xdr:colOff>
      <xdr:row>19</xdr:row>
      <xdr:rowOff>123825</xdr:rowOff>
    </xdr:from>
    <xdr:ext cx="184731" cy="264560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 txBox="1"/>
      </xdr:nvSpPr>
      <xdr:spPr>
        <a:xfrm>
          <a:off x="3876675" y="42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15</xdr:col>
      <xdr:colOff>91272</xdr:colOff>
      <xdr:row>1</xdr:row>
      <xdr:rowOff>54292</xdr:rowOff>
    </xdr:from>
    <xdr:ext cx="4033187" cy="517872"/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 txBox="1"/>
      </xdr:nvSpPr>
      <xdr:spPr>
        <a:xfrm>
          <a:off x="2948772" y="244792"/>
          <a:ext cx="4033187" cy="517872"/>
        </a:xfrm>
        <a:prstGeom prst="roundRect">
          <a:avLst/>
        </a:prstGeom>
        <a:effectLst>
          <a:innerShdw blurRad="114300">
            <a:prstClr val="black"/>
          </a:inn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it-IT" sz="1200">
              <a:solidFill>
                <a:srgbClr val="FF0000"/>
              </a:solidFill>
            </a:rPr>
            <a:t>Potrebbe verificarsi</a:t>
          </a:r>
          <a:r>
            <a:rPr lang="it-IT" sz="1200" baseline="0">
              <a:solidFill>
                <a:srgbClr val="FF0000"/>
              </a:solidFill>
            </a:rPr>
            <a:t> che in alcune celle del foglio di "</a:t>
          </a:r>
          <a:r>
            <a:rPr lang="it-IT" sz="1200" b="1" baseline="0">
              <a:solidFill>
                <a:srgbClr val="FF0000"/>
              </a:solidFill>
            </a:rPr>
            <a:t>Stampa</a:t>
          </a:r>
          <a:r>
            <a:rPr lang="it-IT" sz="1200" baseline="0">
              <a:solidFill>
                <a:srgbClr val="FF0000"/>
              </a:solidFill>
            </a:rPr>
            <a:t>"</a:t>
          </a:r>
        </a:p>
        <a:p>
          <a:pPr algn="ctr"/>
          <a:r>
            <a:rPr lang="it-IT" sz="1200" baseline="0">
              <a:solidFill>
                <a:srgbClr val="FF0000"/>
              </a:solidFill>
            </a:rPr>
            <a:t>non si riescono a visualizzare tutte le informazioni collegate. </a:t>
          </a:r>
          <a:endParaRPr lang="it-IT" sz="1200">
            <a:solidFill>
              <a:srgbClr val="FF0000"/>
            </a:solidFill>
          </a:endParaRPr>
        </a:p>
      </xdr:txBody>
    </xdr:sp>
    <xdr:clientData/>
  </xdr:oneCellAnchor>
  <xdr:twoCellAnchor>
    <xdr:from>
      <xdr:col>26</xdr:col>
      <xdr:colOff>31756</xdr:colOff>
      <xdr:row>4</xdr:row>
      <xdr:rowOff>14788</xdr:rowOff>
    </xdr:from>
    <xdr:to>
      <xdr:col>41</xdr:col>
      <xdr:colOff>114300</xdr:colOff>
      <xdr:row>17</xdr:row>
      <xdr:rowOff>57150</xdr:rowOff>
    </xdr:to>
    <xdr:cxnSp macro="">
      <xdr:nvCxnSpPr>
        <xdr:cNvPr id="21" name="Connettore 2 20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CxnSpPr>
          <a:stCxn id="19" idx="2"/>
        </xdr:cNvCxnSpPr>
      </xdr:nvCxnSpPr>
      <xdr:spPr>
        <a:xfrm>
          <a:off x="4984756" y="776788"/>
          <a:ext cx="2940044" cy="2518862"/>
        </a:xfrm>
        <a:prstGeom prst="straightConnector1">
          <a:avLst/>
        </a:prstGeom>
        <a:ln>
          <a:tailEnd type="triangle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152401</xdr:colOff>
      <xdr:row>4</xdr:row>
      <xdr:rowOff>14788</xdr:rowOff>
    </xdr:from>
    <xdr:to>
      <xdr:col>26</xdr:col>
      <xdr:colOff>31756</xdr:colOff>
      <xdr:row>12</xdr:row>
      <xdr:rowOff>66675</xdr:rowOff>
    </xdr:to>
    <xdr:cxnSp macro="">
      <xdr:nvCxnSpPr>
        <xdr:cNvPr id="25" name="Connettore 2 24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CxnSpPr>
          <a:stCxn id="19" idx="2"/>
        </xdr:cNvCxnSpPr>
      </xdr:nvCxnSpPr>
      <xdr:spPr>
        <a:xfrm flipH="1">
          <a:off x="3771901" y="776788"/>
          <a:ext cx="1212855" cy="1575887"/>
        </a:xfrm>
        <a:prstGeom prst="straightConnector1">
          <a:avLst/>
        </a:prstGeom>
        <a:ln>
          <a:tailEnd type="triangle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30</xdr:col>
      <xdr:colOff>47623</xdr:colOff>
      <xdr:row>3</xdr:row>
      <xdr:rowOff>135091</xdr:rowOff>
    </xdr:from>
    <xdr:ext cx="2895602" cy="517872"/>
    <xdr:sp macro="" textlink="">
      <xdr:nvSpPr>
        <xdr:cNvPr id="29" name="CasellaDiTesto 28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 txBox="1"/>
      </xdr:nvSpPr>
      <xdr:spPr>
        <a:xfrm>
          <a:off x="5762623" y="706591"/>
          <a:ext cx="2895602" cy="517872"/>
        </a:xfrm>
        <a:prstGeom prst="roundRect">
          <a:avLst/>
        </a:prstGeom>
        <a:effectLst>
          <a:innerShdw blurRad="114300">
            <a:prstClr val="black"/>
          </a:innerShd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200">
              <a:solidFill>
                <a:srgbClr val="003300"/>
              </a:solidFill>
            </a:rPr>
            <a:t>In questo caso,</a:t>
          </a:r>
          <a:r>
            <a:rPr lang="it-IT" sz="1200" baseline="0">
              <a:solidFill>
                <a:srgbClr val="003300"/>
              </a:solidFill>
            </a:rPr>
            <a:t> ridimensionare il carattere finchè il testo non sia tutto visibile.</a:t>
          </a:r>
          <a:endParaRPr lang="it-IT" sz="1200">
            <a:solidFill>
              <a:srgbClr val="003300"/>
            </a:solidFill>
          </a:endParaRPr>
        </a:p>
      </xdr:txBody>
    </xdr:sp>
    <xdr:clientData/>
  </xdr:oneCellAnchor>
  <xdr:twoCellAnchor>
    <xdr:from>
      <xdr:col>34</xdr:col>
      <xdr:colOff>161928</xdr:colOff>
      <xdr:row>6</xdr:row>
      <xdr:rowOff>81463</xdr:rowOff>
    </xdr:from>
    <xdr:to>
      <xdr:col>37</xdr:col>
      <xdr:colOff>161924</xdr:colOff>
      <xdr:row>8</xdr:row>
      <xdr:rowOff>152400</xdr:rowOff>
    </xdr:to>
    <xdr:cxnSp macro="">
      <xdr:nvCxnSpPr>
        <xdr:cNvPr id="30" name="Connettore 2 29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CxnSpPr>
          <a:stCxn id="29" idx="2"/>
        </xdr:cNvCxnSpPr>
      </xdr:nvCxnSpPr>
      <xdr:spPr>
        <a:xfrm flipH="1">
          <a:off x="6638928" y="1224463"/>
          <a:ext cx="571496" cy="451937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28574</xdr:colOff>
      <xdr:row>19</xdr:row>
      <xdr:rowOff>133350</xdr:rowOff>
    </xdr:from>
    <xdr:ext cx="1112175" cy="494332"/>
    <xdr:sp macro="" textlink="">
      <xdr:nvSpPr>
        <xdr:cNvPr id="2" name="CasellaDiTes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4791074" y="3609975"/>
          <a:ext cx="1112175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STESURA</a:t>
          </a:r>
          <a:r>
            <a:rPr lang="it-IT" sz="1000" b="1" i="0" u="none" baseline="0"/>
            <a:t> PDP</a:t>
          </a:r>
          <a:endParaRPr lang="it-IT" sz="1000" b="1" i="0" u="none"/>
        </a:p>
      </xdr:txBody>
    </xdr:sp>
    <xdr:clientData/>
  </xdr:oneCellAnchor>
  <xdr:oneCellAnchor>
    <xdr:from>
      <xdr:col>0</xdr:col>
      <xdr:colOff>0</xdr:colOff>
      <xdr:row>0</xdr:row>
      <xdr:rowOff>112900</xdr:rowOff>
    </xdr:from>
    <xdr:ext cx="6657974" cy="655885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/>
      </xdr:nvSpPr>
      <xdr:spPr>
        <a:xfrm>
          <a:off x="0" y="112900"/>
          <a:ext cx="6657974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36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Piano</a:t>
          </a:r>
          <a:r>
            <a:rPr lang="it-IT" sz="3600" b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Didattico Personalizzato</a:t>
          </a:r>
          <a:endParaRPr lang="it-IT" sz="2000" b="1" u="sng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890757" cy="248851"/>
    <xdr:sp macro="" textlink="">
      <xdr:nvSpPr>
        <xdr:cNvPr id="5" name="CasellaDiTesto 4">
          <a:hlinkClick xmlns:r="http://schemas.openxmlformats.org/officeDocument/2006/relationships" r:id="rId2" tooltip="Apre il foglio formattato per la stampa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/>
      </xdr:nvSpPr>
      <xdr:spPr>
        <a:xfrm>
          <a:off x="571500" y="180975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3</xdr:col>
      <xdr:colOff>0</xdr:colOff>
      <xdr:row>9</xdr:row>
      <xdr:rowOff>0</xdr:rowOff>
    </xdr:from>
    <xdr:ext cx="885825" cy="248851"/>
    <xdr:sp macro="" textlink="">
      <xdr:nvSpPr>
        <xdr:cNvPr id="6" name="CasellaDiTesto 5">
          <a:hlinkClick xmlns:r="http://schemas.openxmlformats.org/officeDocument/2006/relationships" r:id="rId3" tooltip="Apre il foglio formattato per la stampa"/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/>
      </xdr:nvSpPr>
      <xdr:spPr>
        <a:xfrm>
          <a:off x="571500" y="2238375"/>
          <a:ext cx="885825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/>
            <a:t>ISTRUZIONI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142875</xdr:rowOff>
    </xdr:from>
    <xdr:ext cx="2956002" cy="405432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 txBox="1"/>
      </xdr:nvSpPr>
      <xdr:spPr>
        <a:xfrm>
          <a:off x="209550" y="142875"/>
          <a:ext cx="295600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20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INFORMAZIONI GENERALI</a:t>
          </a:r>
        </a:p>
      </xdr:txBody>
    </xdr:sp>
    <xdr:clientData/>
  </xdr:oneCellAnchor>
  <xdr:oneCellAnchor>
    <xdr:from>
      <xdr:col>28</xdr:col>
      <xdr:colOff>9526</xdr:colOff>
      <xdr:row>16</xdr:row>
      <xdr:rowOff>139427</xdr:rowOff>
    </xdr:from>
    <xdr:ext cx="941676" cy="494332"/>
    <xdr:sp macro="" textlink="">
      <xdr:nvSpPr>
        <xdr:cNvPr id="6" name="CasellaDiTest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 txBox="1"/>
      </xdr:nvSpPr>
      <xdr:spPr>
        <a:xfrm>
          <a:off x="5343526" y="3073127"/>
          <a:ext cx="952500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AVANTI</a:t>
          </a:r>
        </a:p>
      </xdr:txBody>
    </xdr:sp>
    <xdr:clientData/>
  </xdr:oneCellAnchor>
  <xdr:oneCellAnchor>
    <xdr:from>
      <xdr:col>21</xdr:col>
      <xdr:colOff>190499</xdr:colOff>
      <xdr:row>16</xdr:row>
      <xdr:rowOff>139427</xdr:rowOff>
    </xdr:from>
    <xdr:ext cx="932134" cy="494332"/>
    <xdr:sp macro="" textlink="">
      <xdr:nvSpPr>
        <xdr:cNvPr id="7" name="CasellaDiTesto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 txBox="1"/>
      </xdr:nvSpPr>
      <xdr:spPr>
        <a:xfrm flipH="1">
          <a:off x="4190999" y="3073127"/>
          <a:ext cx="942973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30</xdr:col>
      <xdr:colOff>0</xdr:colOff>
      <xdr:row>6</xdr:row>
      <xdr:rowOff>0</xdr:rowOff>
    </xdr:from>
    <xdr:ext cx="527004" cy="248851"/>
    <xdr:sp macro="" textlink="">
      <xdr:nvSpPr>
        <xdr:cNvPr id="9" name="CasellaDiTesto 8">
          <a:hlinkClick xmlns:r="http://schemas.openxmlformats.org/officeDocument/2006/relationships" r:id="rId3" tooltip="Ritorna al foglio &quot;HOME&quot;."/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SpPr txBox="1"/>
      </xdr:nvSpPr>
      <xdr:spPr>
        <a:xfrm>
          <a:off x="5715000" y="14478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142875</xdr:rowOff>
    </xdr:from>
    <xdr:ext cx="2956002" cy="405432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209550" y="142875"/>
          <a:ext cx="295600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20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INFORMAZIONI GENERALI</a:t>
          </a:r>
        </a:p>
      </xdr:txBody>
    </xdr:sp>
    <xdr:clientData/>
  </xdr:oneCellAnchor>
  <xdr:oneCellAnchor>
    <xdr:from>
      <xdr:col>28</xdr:col>
      <xdr:colOff>19052</xdr:colOff>
      <xdr:row>16</xdr:row>
      <xdr:rowOff>142875</xdr:rowOff>
    </xdr:from>
    <xdr:ext cx="941676" cy="494332"/>
    <xdr:sp macro="" textlink="">
      <xdr:nvSpPr>
        <xdr:cNvPr id="5" name="CasellaDiTest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5353052" y="3038475"/>
          <a:ext cx="952500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AVANTI</a:t>
          </a:r>
        </a:p>
      </xdr:txBody>
    </xdr:sp>
    <xdr:clientData/>
  </xdr:oneCellAnchor>
  <xdr:oneCellAnchor>
    <xdr:from>
      <xdr:col>22</xdr:col>
      <xdr:colOff>9525</xdr:colOff>
      <xdr:row>16</xdr:row>
      <xdr:rowOff>142875</xdr:rowOff>
    </xdr:from>
    <xdr:ext cx="957698" cy="494332"/>
    <xdr:sp macro="" textlink="">
      <xdr:nvSpPr>
        <xdr:cNvPr id="6" name="CasellaDiTest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 flipH="1">
          <a:off x="4200525" y="3038475"/>
          <a:ext cx="942973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30</xdr:col>
      <xdr:colOff>0</xdr:colOff>
      <xdr:row>6</xdr:row>
      <xdr:rowOff>0</xdr:rowOff>
    </xdr:from>
    <xdr:ext cx="527004" cy="248851"/>
    <xdr:sp macro="" textlink="">
      <xdr:nvSpPr>
        <xdr:cNvPr id="9" name="CasellaDiTesto 8">
          <a:hlinkClick xmlns:r="http://schemas.openxmlformats.org/officeDocument/2006/relationships" r:id="rId3" tooltip="Ritorna al foglio &quot;HOME&quot;."/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5715000" y="14478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114300</xdr:colOff>
      <xdr:row>1</xdr:row>
      <xdr:rowOff>38100</xdr:rowOff>
    </xdr:from>
    <xdr:ext cx="890757" cy="248851"/>
    <xdr:sp macro="" textlink="">
      <xdr:nvSpPr>
        <xdr:cNvPr id="11" name="CasellaDiTesto 10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5829300" y="22860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27</xdr:col>
      <xdr:colOff>57150</xdr:colOff>
      <xdr:row>1</xdr:row>
      <xdr:rowOff>38100</xdr:rowOff>
    </xdr:from>
    <xdr:ext cx="527004" cy="248851"/>
    <xdr:sp macro="" textlink="">
      <xdr:nvSpPr>
        <xdr:cNvPr id="13" name="CasellaDiTesto 1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5200650" y="2286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oneCellAnchor>
    <xdr:from>
      <xdr:col>2</xdr:col>
      <xdr:colOff>0</xdr:colOff>
      <xdr:row>91</xdr:row>
      <xdr:rowOff>152400</xdr:rowOff>
    </xdr:from>
    <xdr:ext cx="1295399" cy="466725"/>
    <xdr:sp macro="" textlink="">
      <xdr:nvSpPr>
        <xdr:cNvPr id="9" name="CasellaDiTesto 8">
          <a:hlinkClick xmlns:r="http://schemas.openxmlformats.org/officeDocument/2006/relationships" r:id="rId3" tooltip="Apre il foglio formattato per la stampa"/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381000" y="9096375"/>
          <a:ext cx="1295399" cy="46672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PROCESSO DI</a:t>
          </a:r>
        </a:p>
        <a:p>
          <a:pPr algn="ctr"/>
          <a:r>
            <a:rPr lang="it-IT" sz="1000" b="1"/>
            <a:t>APPRENDIMENTO</a:t>
          </a:r>
        </a:p>
      </xdr:txBody>
    </xdr:sp>
    <xdr:clientData/>
  </xdr:oneCellAnchor>
  <xdr:oneCellAnchor>
    <xdr:from>
      <xdr:col>10</xdr:col>
      <xdr:colOff>0</xdr:colOff>
      <xdr:row>91</xdr:row>
      <xdr:rowOff>152400</xdr:rowOff>
    </xdr:from>
    <xdr:ext cx="1306377" cy="466725"/>
    <xdr:sp macro="" textlink="">
      <xdr:nvSpPr>
        <xdr:cNvPr id="15" name="CasellaDiTesto 14">
          <a:hlinkClick xmlns:r="http://schemas.openxmlformats.org/officeDocument/2006/relationships" r:id="rId4" tooltip="Apre il foglio formattato per la stampa"/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905000" y="9096375"/>
          <a:ext cx="1306377" cy="46672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DESCRIZIONE DEI</a:t>
          </a:r>
        </a:p>
        <a:p>
          <a:pPr algn="ctr"/>
          <a:r>
            <a:rPr lang="it-IT" sz="1000" b="1"/>
            <a:t>COMPORTAMENTI</a:t>
          </a:r>
        </a:p>
      </xdr:txBody>
    </xdr:sp>
    <xdr:clientData/>
  </xdr:oneCellAnchor>
  <xdr:oneCellAnchor>
    <xdr:from>
      <xdr:col>18</xdr:col>
      <xdr:colOff>0</xdr:colOff>
      <xdr:row>91</xdr:row>
      <xdr:rowOff>152400</xdr:rowOff>
    </xdr:from>
    <xdr:ext cx="1306377" cy="466725"/>
    <xdr:sp macro="" textlink="">
      <xdr:nvSpPr>
        <xdr:cNvPr id="16" name="CasellaDiTesto 15">
          <a:hlinkClick xmlns:r="http://schemas.openxmlformats.org/officeDocument/2006/relationships" r:id="rId5" tooltip="Apre il foglio formattato per la stampa"/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3429000" y="9096375"/>
          <a:ext cx="1306377" cy="46672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 i="0"/>
            <a:t>ABILITÀ</a:t>
          </a:r>
        </a:p>
        <a:p>
          <a:pPr algn="ctr"/>
          <a:r>
            <a:rPr lang="it-IT" sz="1000" b="1" i="0"/>
            <a:t>STRUMENTALI</a:t>
          </a:r>
          <a:endParaRPr lang="it-IT" sz="1000" b="1" i="1"/>
        </a:p>
      </xdr:txBody>
    </xdr:sp>
    <xdr:clientData/>
  </xdr:oneCellAnchor>
  <xdr:oneCellAnchor>
    <xdr:from>
      <xdr:col>26</xdr:col>
      <xdr:colOff>0</xdr:colOff>
      <xdr:row>91</xdr:row>
      <xdr:rowOff>152400</xdr:rowOff>
    </xdr:from>
    <xdr:ext cx="1295399" cy="466725"/>
    <xdr:sp macro="" textlink="">
      <xdr:nvSpPr>
        <xdr:cNvPr id="17" name="CasellaDiTesto 16">
          <a:hlinkClick xmlns:r="http://schemas.openxmlformats.org/officeDocument/2006/relationships" r:id="rId6" tooltip="Apre il foglio formattato per la stampa"/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4953000" y="9096375"/>
          <a:ext cx="1295399" cy="46672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ALTRE</a:t>
          </a:r>
        </a:p>
        <a:p>
          <a:pPr algn="ctr"/>
          <a:r>
            <a:rPr lang="it-IT" sz="1000" b="1"/>
            <a:t>INFORMAZIONI</a:t>
          </a:r>
        </a:p>
      </xdr:txBody>
    </xdr:sp>
    <xdr:clientData/>
  </xdr:oneCellAnchor>
  <xdr:oneCellAnchor>
    <xdr:from>
      <xdr:col>2</xdr:col>
      <xdr:colOff>0</xdr:colOff>
      <xdr:row>95</xdr:row>
      <xdr:rowOff>142875</xdr:rowOff>
    </xdr:from>
    <xdr:ext cx="1295399" cy="466725"/>
    <xdr:sp macro="" textlink="">
      <xdr:nvSpPr>
        <xdr:cNvPr id="14" name="CasellaDiTesto 13">
          <a:hlinkClick xmlns:r="http://schemas.openxmlformats.org/officeDocument/2006/relationships" r:id="rId7" tooltip="Apre il foglio formattato per la stampa"/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381000" y="9848850"/>
          <a:ext cx="1295399" cy="46672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INTERVENTI</a:t>
          </a:r>
        </a:p>
        <a:p>
          <a:pPr algn="ctr"/>
          <a:r>
            <a:rPr lang="it-IT" sz="1000" b="1" baseline="0"/>
            <a:t>EDUCATIVI E DIDATTICI</a:t>
          </a:r>
        </a:p>
      </xdr:txBody>
    </xdr:sp>
    <xdr:clientData/>
  </xdr:oneCellAnchor>
  <xdr:oneCellAnchor>
    <xdr:from>
      <xdr:col>10</xdr:col>
      <xdr:colOff>0</xdr:colOff>
      <xdr:row>95</xdr:row>
      <xdr:rowOff>142875</xdr:rowOff>
    </xdr:from>
    <xdr:ext cx="1295399" cy="466725"/>
    <xdr:sp macro="" textlink="">
      <xdr:nvSpPr>
        <xdr:cNvPr id="18" name="CasellaDiTesto 17">
          <a:hlinkClick xmlns:r="http://schemas.openxmlformats.org/officeDocument/2006/relationships" r:id="rId8" tooltip="Apre il foglio formattato per la stampa"/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905000" y="9848850"/>
          <a:ext cx="1295399" cy="466725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PATTO</a:t>
          </a:r>
        </a:p>
        <a:p>
          <a:pPr algn="ctr"/>
          <a:r>
            <a:rPr lang="it-IT" sz="1000" b="1"/>
            <a:t>EDUCATIVO</a:t>
          </a:r>
          <a:endParaRPr lang="it-IT" sz="1000" b="1" baseline="0"/>
        </a:p>
      </xdr:txBody>
    </xdr:sp>
    <xdr:clientData/>
  </xdr:oneCellAnchor>
  <xdr:oneCellAnchor>
    <xdr:from>
      <xdr:col>26</xdr:col>
      <xdr:colOff>0</xdr:colOff>
      <xdr:row>95</xdr:row>
      <xdr:rowOff>142875</xdr:rowOff>
    </xdr:from>
    <xdr:ext cx="1295399" cy="466725"/>
    <xdr:sp macro="" textlink="">
      <xdr:nvSpPr>
        <xdr:cNvPr id="23" name="CasellaDiTesto 22">
          <a:hlinkClick xmlns:r="http://schemas.openxmlformats.org/officeDocument/2006/relationships" r:id="rId9" tooltip="Apre il foglio formattato per la stampa"/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4953000" y="9848850"/>
          <a:ext cx="1295399" cy="4667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 baseline="0"/>
            <a:t>FOGLIO DI</a:t>
          </a:r>
        </a:p>
        <a:p>
          <a:pPr algn="ctr"/>
          <a:r>
            <a:rPr lang="it-IT" sz="1000" b="1" baseline="0"/>
            <a:t>STAMPA  PDP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114300</xdr:colOff>
      <xdr:row>1</xdr:row>
      <xdr:rowOff>38100</xdr:rowOff>
    </xdr:from>
    <xdr:ext cx="890757" cy="248851"/>
    <xdr:sp macro="" textlink="">
      <xdr:nvSpPr>
        <xdr:cNvPr id="2" name="CasellaDiTesto 1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5829300" y="22860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27</xdr:col>
      <xdr:colOff>57150</xdr:colOff>
      <xdr:row>1</xdr:row>
      <xdr:rowOff>38100</xdr:rowOff>
    </xdr:from>
    <xdr:ext cx="527004" cy="248851"/>
    <xdr:sp macro="" textlink="">
      <xdr:nvSpPr>
        <xdr:cNvPr id="3" name="CasellaDiTesto 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5200650" y="2286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oneCellAnchor>
    <xdr:from>
      <xdr:col>0</xdr:col>
      <xdr:colOff>0</xdr:colOff>
      <xdr:row>0</xdr:row>
      <xdr:rowOff>180975</xdr:rowOff>
    </xdr:from>
    <xdr:ext cx="960754" cy="494332"/>
    <xdr:sp macro="" textlink="">
      <xdr:nvSpPr>
        <xdr:cNvPr id="4" name="CasellaDiTesto 3">
          <a:hlinkClick xmlns:r="http://schemas.openxmlformats.org/officeDocument/2006/relationships" r:id="rId3" tooltip="Ritorna al foglio relativo alla stesura del P.I.S."/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 flipH="1">
          <a:off x="0" y="180975"/>
          <a:ext cx="971549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26</xdr:col>
      <xdr:colOff>161925</xdr:colOff>
      <xdr:row>102</xdr:row>
      <xdr:rowOff>9525</xdr:rowOff>
    </xdr:from>
    <xdr:ext cx="1439727" cy="819150"/>
    <xdr:sp macro="" textlink="">
      <xdr:nvSpPr>
        <xdr:cNvPr id="7" name="CasellaDiTesto 6">
          <a:hlinkClick xmlns:r="http://schemas.openxmlformats.org/officeDocument/2006/relationships" r:id="rId4" tooltip="Apre il foglio formattato per la stampa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5114925" y="35823525"/>
          <a:ext cx="1439727" cy="819150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AVANTI</a:t>
          </a:r>
          <a:r>
            <a:rPr lang="it-IT" sz="1000" b="1" baseline="0"/>
            <a:t> ...</a:t>
          </a:r>
        </a:p>
        <a:p>
          <a:pPr algn="ctr"/>
          <a:r>
            <a:rPr lang="it-IT" sz="800" b="1" baseline="0"/>
            <a:t>Descr. comportamenti</a:t>
          </a:r>
          <a:endParaRPr lang="it-IT" sz="1000" b="1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114300</xdr:colOff>
      <xdr:row>1</xdr:row>
      <xdr:rowOff>38100</xdr:rowOff>
    </xdr:from>
    <xdr:ext cx="890757" cy="248851"/>
    <xdr:sp macro="" textlink="">
      <xdr:nvSpPr>
        <xdr:cNvPr id="2" name="CasellaDiTesto 1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5829300" y="22860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27</xdr:col>
      <xdr:colOff>57150</xdr:colOff>
      <xdr:row>1</xdr:row>
      <xdr:rowOff>38100</xdr:rowOff>
    </xdr:from>
    <xdr:ext cx="527004" cy="248851"/>
    <xdr:sp macro="" textlink="">
      <xdr:nvSpPr>
        <xdr:cNvPr id="3" name="CasellaDiTesto 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5200650" y="2286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oneCellAnchor>
    <xdr:from>
      <xdr:col>0</xdr:col>
      <xdr:colOff>0</xdr:colOff>
      <xdr:row>0</xdr:row>
      <xdr:rowOff>180975</xdr:rowOff>
    </xdr:from>
    <xdr:ext cx="960754" cy="494332"/>
    <xdr:sp macro="" textlink="">
      <xdr:nvSpPr>
        <xdr:cNvPr id="4" name="CasellaDiTesto 3">
          <a:hlinkClick xmlns:r="http://schemas.openxmlformats.org/officeDocument/2006/relationships" r:id="rId3" tooltip="Ritorna al foglio relativo alla stesura del P.I.S."/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 flipH="1">
          <a:off x="0" y="180975"/>
          <a:ext cx="960754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27</xdr:col>
      <xdr:colOff>85725</xdr:colOff>
      <xdr:row>119</xdr:row>
      <xdr:rowOff>0</xdr:rowOff>
    </xdr:from>
    <xdr:ext cx="1439727" cy="819150"/>
    <xdr:sp macro="" textlink="">
      <xdr:nvSpPr>
        <xdr:cNvPr id="6" name="CasellaDiTesto 5">
          <a:hlinkClick xmlns:r="http://schemas.openxmlformats.org/officeDocument/2006/relationships" r:id="rId4" tooltip="Apre il foglio formattato per la stampa"/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5229225" y="26260425"/>
          <a:ext cx="1439727" cy="819150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AVANTI</a:t>
          </a:r>
          <a:r>
            <a:rPr lang="it-IT" sz="1000" b="1" baseline="0"/>
            <a:t> ...</a:t>
          </a:r>
        </a:p>
        <a:p>
          <a:pPr algn="ctr"/>
          <a:r>
            <a:rPr lang="it-IT" sz="800" b="1" baseline="0"/>
            <a:t>Abilità strumentali</a:t>
          </a:r>
          <a:endParaRPr lang="it-IT" sz="1000" b="1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114300</xdr:colOff>
      <xdr:row>1</xdr:row>
      <xdr:rowOff>38100</xdr:rowOff>
    </xdr:from>
    <xdr:ext cx="890757" cy="248851"/>
    <xdr:sp macro="" textlink="">
      <xdr:nvSpPr>
        <xdr:cNvPr id="2" name="CasellaDiTesto 1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 txBox="1"/>
      </xdr:nvSpPr>
      <xdr:spPr>
        <a:xfrm>
          <a:off x="5829300" y="22860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27</xdr:col>
      <xdr:colOff>57150</xdr:colOff>
      <xdr:row>1</xdr:row>
      <xdr:rowOff>38100</xdr:rowOff>
    </xdr:from>
    <xdr:ext cx="527004" cy="248851"/>
    <xdr:sp macro="" textlink="">
      <xdr:nvSpPr>
        <xdr:cNvPr id="3" name="CasellaDiTesto 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SpPr txBox="1"/>
      </xdr:nvSpPr>
      <xdr:spPr>
        <a:xfrm>
          <a:off x="5200650" y="2286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oneCellAnchor>
    <xdr:from>
      <xdr:col>0</xdr:col>
      <xdr:colOff>0</xdr:colOff>
      <xdr:row>0</xdr:row>
      <xdr:rowOff>180975</xdr:rowOff>
    </xdr:from>
    <xdr:ext cx="960754" cy="494332"/>
    <xdr:sp macro="" textlink="">
      <xdr:nvSpPr>
        <xdr:cNvPr id="4" name="CasellaDiTesto 3">
          <a:hlinkClick xmlns:r="http://schemas.openxmlformats.org/officeDocument/2006/relationships" r:id="rId3" tooltip="Ritorna al foglio relativo alla stesura del P.I.S."/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SpPr txBox="1"/>
      </xdr:nvSpPr>
      <xdr:spPr>
        <a:xfrm flipH="1">
          <a:off x="0" y="180975"/>
          <a:ext cx="971549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26</xdr:col>
      <xdr:colOff>76200</xdr:colOff>
      <xdr:row>351</xdr:row>
      <xdr:rowOff>19050</xdr:rowOff>
    </xdr:from>
    <xdr:ext cx="1439727" cy="819150"/>
    <xdr:sp macro="" textlink="">
      <xdr:nvSpPr>
        <xdr:cNvPr id="5" name="CasellaDiTesto 4">
          <a:hlinkClick xmlns:r="http://schemas.openxmlformats.org/officeDocument/2006/relationships" r:id="rId4" tooltip="Apre il foglio formattato per la stampa"/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SpPr txBox="1"/>
      </xdr:nvSpPr>
      <xdr:spPr>
        <a:xfrm>
          <a:off x="5029200" y="55264050"/>
          <a:ext cx="1439727" cy="819150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AVANTI </a:t>
          </a:r>
          <a:r>
            <a:rPr lang="it-IT" sz="1000" b="1" baseline="0"/>
            <a:t>...</a:t>
          </a:r>
        </a:p>
        <a:p>
          <a:pPr algn="ctr"/>
          <a:r>
            <a:rPr lang="it-IT" sz="700" b="1" baseline="0"/>
            <a:t>Altre informazioni</a:t>
          </a:r>
          <a:endParaRPr lang="it-IT" sz="1000" b="1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114300</xdr:colOff>
      <xdr:row>1</xdr:row>
      <xdr:rowOff>38100</xdr:rowOff>
    </xdr:from>
    <xdr:ext cx="890757" cy="248851"/>
    <xdr:sp macro="" textlink="">
      <xdr:nvSpPr>
        <xdr:cNvPr id="2" name="CasellaDiTesto 1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 txBox="1"/>
      </xdr:nvSpPr>
      <xdr:spPr>
        <a:xfrm>
          <a:off x="5829300" y="22860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27</xdr:col>
      <xdr:colOff>57150</xdr:colOff>
      <xdr:row>1</xdr:row>
      <xdr:rowOff>38100</xdr:rowOff>
    </xdr:from>
    <xdr:ext cx="527004" cy="248851"/>
    <xdr:sp macro="" textlink="">
      <xdr:nvSpPr>
        <xdr:cNvPr id="3" name="CasellaDiTesto 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SpPr txBox="1"/>
      </xdr:nvSpPr>
      <xdr:spPr>
        <a:xfrm>
          <a:off x="5200650" y="2286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oneCellAnchor>
    <xdr:from>
      <xdr:col>0</xdr:col>
      <xdr:colOff>0</xdr:colOff>
      <xdr:row>0</xdr:row>
      <xdr:rowOff>180975</xdr:rowOff>
    </xdr:from>
    <xdr:ext cx="960754" cy="494332"/>
    <xdr:sp macro="" textlink="">
      <xdr:nvSpPr>
        <xdr:cNvPr id="4" name="CasellaDiTesto 3">
          <a:hlinkClick xmlns:r="http://schemas.openxmlformats.org/officeDocument/2006/relationships" r:id="rId3" tooltip="Ritorna al foglio relativo alla stesura del P.I.S."/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SpPr txBox="1"/>
      </xdr:nvSpPr>
      <xdr:spPr>
        <a:xfrm flipH="1">
          <a:off x="0" y="180975"/>
          <a:ext cx="960754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26</xdr:col>
      <xdr:colOff>76200</xdr:colOff>
      <xdr:row>27</xdr:row>
      <xdr:rowOff>19050</xdr:rowOff>
    </xdr:from>
    <xdr:ext cx="1439727" cy="819150"/>
    <xdr:sp macro="" textlink="">
      <xdr:nvSpPr>
        <xdr:cNvPr id="5" name="CasellaDiTesto 4">
          <a:hlinkClick xmlns:r="http://schemas.openxmlformats.org/officeDocument/2006/relationships" r:id="rId4" tooltip="Apre il foglio formattato per la stampa"/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SpPr txBox="1"/>
      </xdr:nvSpPr>
      <xdr:spPr>
        <a:xfrm>
          <a:off x="5029200" y="65932050"/>
          <a:ext cx="1439727" cy="819150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AVANTI </a:t>
          </a:r>
          <a:r>
            <a:rPr lang="it-IT" sz="1000" b="1" baseline="0"/>
            <a:t>...</a:t>
          </a:r>
        </a:p>
        <a:p>
          <a:pPr algn="ctr"/>
          <a:r>
            <a:rPr lang="it-IT" sz="700" b="1" baseline="0"/>
            <a:t>Interventi educativi-didattici</a:t>
          </a:r>
          <a:endParaRPr lang="it-IT" sz="1000" b="1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114300</xdr:colOff>
      <xdr:row>1</xdr:row>
      <xdr:rowOff>38100</xdr:rowOff>
    </xdr:from>
    <xdr:ext cx="890757" cy="248851"/>
    <xdr:sp macro="" textlink="">
      <xdr:nvSpPr>
        <xdr:cNvPr id="2" name="CasellaDiTesto 1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 txBox="1"/>
      </xdr:nvSpPr>
      <xdr:spPr>
        <a:xfrm>
          <a:off x="5829300" y="22860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27</xdr:col>
      <xdr:colOff>57150</xdr:colOff>
      <xdr:row>1</xdr:row>
      <xdr:rowOff>38100</xdr:rowOff>
    </xdr:from>
    <xdr:ext cx="527004" cy="248851"/>
    <xdr:sp macro="" textlink="">
      <xdr:nvSpPr>
        <xdr:cNvPr id="3" name="CasellaDiTesto 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SpPr txBox="1"/>
      </xdr:nvSpPr>
      <xdr:spPr>
        <a:xfrm>
          <a:off x="5200650" y="2286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oneCellAnchor>
    <xdr:from>
      <xdr:col>0</xdr:col>
      <xdr:colOff>0</xdr:colOff>
      <xdr:row>0</xdr:row>
      <xdr:rowOff>180975</xdr:rowOff>
    </xdr:from>
    <xdr:ext cx="960754" cy="494332"/>
    <xdr:sp macro="" textlink="">
      <xdr:nvSpPr>
        <xdr:cNvPr id="4" name="CasellaDiTesto 3">
          <a:hlinkClick xmlns:r="http://schemas.openxmlformats.org/officeDocument/2006/relationships" r:id="rId3" tooltip="Ritorna al foglio relativo alla stesura del P.I.S."/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 txBox="1"/>
      </xdr:nvSpPr>
      <xdr:spPr>
        <a:xfrm flipH="1">
          <a:off x="0" y="180975"/>
          <a:ext cx="960754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26</xdr:col>
      <xdr:colOff>0</xdr:colOff>
      <xdr:row>220</xdr:row>
      <xdr:rowOff>0</xdr:rowOff>
    </xdr:from>
    <xdr:ext cx="1439727" cy="819150"/>
    <xdr:sp macro="" textlink="">
      <xdr:nvSpPr>
        <xdr:cNvPr id="5" name="CasellaDiTesto 4">
          <a:hlinkClick xmlns:r="http://schemas.openxmlformats.org/officeDocument/2006/relationships" r:id="rId4" tooltip="Apre il foglio formattato per la stampa"/>
          <a:extLst>
            <a:ext uri="{FF2B5EF4-FFF2-40B4-BE49-F238E27FC236}">
              <a16:creationId xmlns:a16="http://schemas.microsoft.com/office/drawing/2014/main" xmlns="" id="{00000000-0008-0000-0A00-000005000000}"/>
            </a:ext>
          </a:extLst>
        </xdr:cNvPr>
        <xdr:cNvSpPr txBox="1"/>
      </xdr:nvSpPr>
      <xdr:spPr>
        <a:xfrm>
          <a:off x="4953000" y="38290500"/>
          <a:ext cx="1439727" cy="819150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AVANTI </a:t>
          </a:r>
          <a:r>
            <a:rPr lang="it-IT" sz="1000" b="1" baseline="0"/>
            <a:t>...</a:t>
          </a:r>
        </a:p>
        <a:p>
          <a:pPr algn="ctr"/>
          <a:r>
            <a:rPr lang="it-IT" sz="800" b="1" baseline="0"/>
            <a:t>Patto educativo</a:t>
          </a:r>
          <a:endParaRPr lang="it-IT" sz="1000" b="1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114300</xdr:colOff>
      <xdr:row>1</xdr:row>
      <xdr:rowOff>38100</xdr:rowOff>
    </xdr:from>
    <xdr:ext cx="890757" cy="248851"/>
    <xdr:sp macro="" textlink="">
      <xdr:nvSpPr>
        <xdr:cNvPr id="2" name="CasellaDiTesto 1">
          <a:hlinkClick xmlns:r="http://schemas.openxmlformats.org/officeDocument/2006/relationships" r:id="rId1" tooltip="Apre il foglio formattato per la stampa"/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 txBox="1"/>
      </xdr:nvSpPr>
      <xdr:spPr>
        <a:xfrm>
          <a:off x="5829300" y="228600"/>
          <a:ext cx="890757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STAMPA PDP</a:t>
          </a:r>
        </a:p>
      </xdr:txBody>
    </xdr:sp>
    <xdr:clientData/>
  </xdr:oneCellAnchor>
  <xdr:oneCellAnchor>
    <xdr:from>
      <xdr:col>27</xdr:col>
      <xdr:colOff>57150</xdr:colOff>
      <xdr:row>1</xdr:row>
      <xdr:rowOff>38100</xdr:rowOff>
    </xdr:from>
    <xdr:ext cx="527004" cy="248851"/>
    <xdr:sp macro="" textlink="">
      <xdr:nvSpPr>
        <xdr:cNvPr id="3" name="CasellaDiTesto 2">
          <a:hlinkClick xmlns:r="http://schemas.openxmlformats.org/officeDocument/2006/relationships" r:id="rId2" tooltip="Ritorna al foglio &quot;HOME&quot;."/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 txBox="1"/>
      </xdr:nvSpPr>
      <xdr:spPr>
        <a:xfrm>
          <a:off x="5200650" y="228600"/>
          <a:ext cx="527004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000" b="1"/>
            <a:t>HOME</a:t>
          </a:r>
        </a:p>
      </xdr:txBody>
    </xdr:sp>
    <xdr:clientData/>
  </xdr:oneCellAnchor>
  <xdr:oneCellAnchor>
    <xdr:from>
      <xdr:col>0</xdr:col>
      <xdr:colOff>0</xdr:colOff>
      <xdr:row>0</xdr:row>
      <xdr:rowOff>180975</xdr:rowOff>
    </xdr:from>
    <xdr:ext cx="960754" cy="494332"/>
    <xdr:sp macro="" textlink="">
      <xdr:nvSpPr>
        <xdr:cNvPr id="4" name="CasellaDiTesto 3">
          <a:hlinkClick xmlns:r="http://schemas.openxmlformats.org/officeDocument/2006/relationships" r:id="rId3" tooltip="Ritorna al foglio relativo alla stesura del P.I.S."/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SpPr txBox="1"/>
      </xdr:nvSpPr>
      <xdr:spPr>
        <a:xfrm flipH="1">
          <a:off x="0" y="180975"/>
          <a:ext cx="960754" cy="494332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 i="0" u="none"/>
            <a:t>INDIETRO</a:t>
          </a:r>
        </a:p>
      </xdr:txBody>
    </xdr:sp>
    <xdr:clientData/>
  </xdr:oneCellAnchor>
  <xdr:oneCellAnchor>
    <xdr:from>
      <xdr:col>27</xdr:col>
      <xdr:colOff>0</xdr:colOff>
      <xdr:row>97</xdr:row>
      <xdr:rowOff>0</xdr:rowOff>
    </xdr:from>
    <xdr:ext cx="1439727" cy="819150"/>
    <xdr:sp macro="" textlink="">
      <xdr:nvSpPr>
        <xdr:cNvPr id="6" name="CasellaDiTesto 5">
          <a:hlinkClick xmlns:r="http://schemas.openxmlformats.org/officeDocument/2006/relationships" r:id="rId4" tooltip="Apre il foglio formattato per la stampa"/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SpPr txBox="1"/>
      </xdr:nvSpPr>
      <xdr:spPr>
        <a:xfrm>
          <a:off x="5143500" y="18478500"/>
          <a:ext cx="1439727" cy="819150"/>
        </a:xfrm>
        <a:prstGeom prst="stripedRightArrow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it-IT" sz="1000" b="1"/>
            <a:t>AVANTI </a:t>
          </a:r>
          <a:r>
            <a:rPr lang="it-IT" sz="1000" b="1" baseline="0"/>
            <a:t>...</a:t>
          </a:r>
        </a:p>
        <a:p>
          <a:pPr algn="ctr"/>
          <a:r>
            <a:rPr lang="it-IT" sz="800" b="1" baseline="0"/>
            <a:t>Modello di stampa</a:t>
          </a:r>
          <a:endParaRPr lang="it-IT" sz="1000" b="1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112900</xdr:rowOff>
    </xdr:from>
    <xdr:ext cx="6657974" cy="655885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0" y="112900"/>
          <a:ext cx="6657974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3600" b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Piano</a:t>
          </a:r>
          <a:r>
            <a:rPr lang="it-IT" sz="3600" b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Didattico Personalizzato</a:t>
          </a:r>
          <a:endParaRPr lang="it-IT" sz="2000" b="1" u="sng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oneCellAnchor>
    <xdr:from>
      <xdr:col>31</xdr:col>
      <xdr:colOff>190499</xdr:colOff>
      <xdr:row>3</xdr:row>
      <xdr:rowOff>0</xdr:rowOff>
    </xdr:from>
    <xdr:ext cx="581025" cy="248851"/>
    <xdr:sp macro="" textlink="">
      <xdr:nvSpPr>
        <xdr:cNvPr id="3" name="CasellaDiTesto 2">
          <a:hlinkClick xmlns:r="http://schemas.openxmlformats.org/officeDocument/2006/relationships" r:id="rId1" tooltip="Ritorna al foglio &quot;HOME&quot;."/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6095999" y="1019175"/>
          <a:ext cx="581025" cy="248851"/>
        </a:xfrm>
        <a:prstGeom prst="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it-IT" sz="1000" b="1"/>
            <a:t>HOME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2017/Desktop/Bibolotti%202017-18/pdp/PDP%20-%20Modello%20unico%20(con%20ADHD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mpa"/>
      <sheetName val="Pre-Stampa"/>
      <sheetName val="HOME"/>
      <sheetName val="Istituto"/>
      <sheetName val="Plesso"/>
      <sheetName val="Modulo"/>
      <sheetName val="Processo di apprendimento"/>
      <sheetName val="Descrizione dei comportamenti"/>
      <sheetName val="Abilità strumentali"/>
      <sheetName val="Altre informazioni"/>
      <sheetName val="Interventi educativi-didattici"/>
      <sheetName val="Patto educativo"/>
      <sheetName val="Istruzioni"/>
    </sheetNames>
    <sheetDataSet>
      <sheetData sheetId="0">
        <row r="37">
          <cell r="J37" t="str">
            <v>Scuola Statale Primaria</v>
          </cell>
        </row>
        <row r="38">
          <cell r="J38" t="str">
            <v>VERA VASSALLE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uic819009@istruzione.it" TargetMode="External"/><Relationship Id="rId4" Type="http://schemas.openxmlformats.org/officeDocument/2006/relationships/image" Target="../media/image3.png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luic819009@istruzione.it" TargetMode="External"/><Relationship Id="rId4" Type="http://schemas.openxmlformats.org/officeDocument/2006/relationships/image" Target="../media/image3.png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1.xml"/><Relationship Id="rId4" Type="http://schemas.openxmlformats.org/officeDocument/2006/relationships/image" Target="../media/image3.png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M370"/>
  <sheetViews>
    <sheetView showGridLines="0" workbookViewId="0"/>
  </sheetViews>
  <sheetFormatPr defaultColWidth="2.85546875" defaultRowHeight="15"/>
  <cols>
    <col min="1" max="1" width="2.85546875" style="133" customWidth="1"/>
    <col min="2" max="35" width="2.85546875" style="133"/>
    <col min="36" max="37" width="0.28515625" style="133" customWidth="1"/>
    <col min="38" max="16384" width="2.85546875" style="133"/>
  </cols>
  <sheetData>
    <row r="2" spans="2:34">
      <c r="J2" s="302" t="str">
        <f>IF(Istituto!C7&lt;&gt;"",Istituto!C7,"")</f>
        <v>Istituto Comprensivo Statale</v>
      </c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134"/>
    </row>
    <row r="3" spans="2:34" ht="23.25">
      <c r="J3" s="304" t="str">
        <f>IF(Istituto!C10&lt;&gt;"",Istituto!C10,"")</f>
        <v>Pietrasanta 2</v>
      </c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</row>
    <row r="4" spans="2:34">
      <c r="J4" s="303" t="str">
        <f>IF(Istituto!T10&lt;&gt;"",Istituto!T10,"")</f>
        <v>LUIC850009</v>
      </c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</row>
    <row r="5" spans="2:34" ht="5.25" customHeight="1"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</row>
    <row r="6" spans="2:34">
      <c r="J6" s="303" t="str">
        <f>IF(Istituto!C13&lt;&gt;"",Istituto!C13,"") &amp; IF(Istituto!P13&lt;&gt;"",", " &amp; Istituto!P14 &amp; " " &amp; Istituto!P13,"") &amp; IF(Istituto!T13&lt;&gt;""," " &amp; Istituto!T13,"") &amp; IF(Istituto!AG13&lt;&gt;""," (" &amp; Istituto!AG13 &amp; ")","")</f>
        <v>Beato Angelico, 6, c.a.p. 55045 Pietrasanta (LU)</v>
      </c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</row>
    <row r="7" spans="2:34">
      <c r="J7" s="303" t="str">
        <f>IF(Istituto!C16&lt;&gt;"","Tel. " &amp; Istituto!C16,"") &amp; IF(Istituto!M16&lt;&gt;"","  -  Fax " &amp; Istituto!M16,"")</f>
        <v>Tel. 0584 745924</v>
      </c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</row>
    <row r="8" spans="2:34">
      <c r="J8" s="303" t="str">
        <f>IF(Istituto!W16&lt;&gt;"",Istituto!W17 &amp; "  ''" &amp; Istituto!W16 &amp; "''","")</f>
        <v>E-mail  ''luic850009@istruzione.it''</v>
      </c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</row>
    <row r="9" spans="2:34">
      <c r="J9" s="303" t="str">
        <f>IF(Istituto!C19&lt;&gt;"",Istituto!C20 &amp; "  " &amp; Istituto!C19,"")</f>
        <v>Dirigente  Prof.ssa Barbara Caterini</v>
      </c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</row>
    <row r="14" spans="2:34" ht="89.25">
      <c r="M14" s="310" t="s">
        <v>260</v>
      </c>
      <c r="N14" s="310"/>
      <c r="O14" s="310"/>
      <c r="P14" s="310"/>
      <c r="Q14" s="310"/>
      <c r="R14" s="310"/>
      <c r="S14" s="310"/>
      <c r="T14" s="310"/>
      <c r="U14" s="310"/>
      <c r="V14" s="310"/>
      <c r="W14" s="310"/>
    </row>
    <row r="15" spans="2:34" ht="51">
      <c r="B15" s="311" t="s">
        <v>44</v>
      </c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</row>
    <row r="17" spans="1:36" ht="15" customHeight="1">
      <c r="M17" s="306" t="s">
        <v>1</v>
      </c>
      <c r="N17" s="306"/>
      <c r="O17" s="306"/>
      <c r="P17" s="306"/>
      <c r="Q17" s="306"/>
      <c r="R17" s="306"/>
      <c r="S17" s="306"/>
      <c r="T17" s="306"/>
      <c r="U17" s="306"/>
      <c r="V17" s="306"/>
      <c r="W17" s="306"/>
    </row>
    <row r="18" spans="1:36" ht="32.25">
      <c r="M18" s="307" t="str">
        <f>Istituto!AC4</f>
        <v>2026 - 2027</v>
      </c>
      <c r="N18" s="307"/>
      <c r="O18" s="307"/>
      <c r="P18" s="307"/>
      <c r="Q18" s="307"/>
      <c r="R18" s="307"/>
      <c r="S18" s="307"/>
      <c r="T18" s="307"/>
      <c r="U18" s="307"/>
      <c r="V18" s="307"/>
      <c r="W18" s="307"/>
    </row>
    <row r="23" spans="1:36" ht="15" customHeight="1">
      <c r="M23" s="306" t="str">
        <f>IF(OR(Modulo!D4&lt;&gt;"",Modulo!R4&lt;&gt;""),Modulo!C4,"")</f>
        <v/>
      </c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</row>
    <row r="24" spans="1:36" ht="39">
      <c r="B24" s="305" t="str">
        <f>IF(M23&lt;&gt;"",Modulo!D4 &amp; "  " &amp; Modulo!R4,"")</f>
        <v/>
      </c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5"/>
      <c r="S24" s="305"/>
      <c r="T24" s="305"/>
      <c r="U24" s="305"/>
      <c r="V24" s="305"/>
      <c r="W24" s="305"/>
      <c r="X24" s="305"/>
      <c r="Y24" s="305"/>
      <c r="Z24" s="305"/>
      <c r="AA24" s="305"/>
      <c r="AB24" s="305"/>
      <c r="AC24" s="305"/>
      <c r="AD24" s="305"/>
      <c r="AE24" s="305"/>
      <c r="AF24" s="305"/>
      <c r="AG24" s="305"/>
      <c r="AH24" s="305"/>
    </row>
    <row r="27" spans="1:36" ht="15" customHeight="1">
      <c r="M27" s="306" t="str">
        <f>IF(OR(Modulo!D10&lt;&gt;"",Modulo!H10&lt;&gt;""),"Classe","")</f>
        <v/>
      </c>
      <c r="N27" s="306"/>
      <c r="O27" s="306"/>
      <c r="P27" s="306"/>
      <c r="Q27" s="306"/>
      <c r="R27" s="306"/>
      <c r="S27" s="306"/>
      <c r="T27" s="306"/>
      <c r="U27" s="306"/>
      <c r="V27" s="306"/>
      <c r="W27" s="306"/>
    </row>
    <row r="28" spans="1:36" ht="32.25">
      <c r="M28" s="307" t="str">
        <f>IF(M27&lt;&gt;"",Modulo!D10 &amp; Modulo!H10,"")</f>
        <v/>
      </c>
      <c r="N28" s="307"/>
      <c r="O28" s="307"/>
      <c r="P28" s="307"/>
      <c r="Q28" s="307"/>
      <c r="R28" s="307"/>
      <c r="S28" s="307"/>
      <c r="T28" s="307"/>
      <c r="U28" s="307"/>
      <c r="V28" s="307"/>
      <c r="W28" s="307"/>
    </row>
    <row r="32" spans="1:36">
      <c r="A32" s="308" t="str">
        <f>IF(OR(HOME!L16&lt;&gt;"",HOME!S16&lt;&gt;""),HOME!I16,"")</f>
        <v/>
      </c>
      <c r="B32" s="308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</row>
    <row r="33" spans="1:36">
      <c r="A33" s="309" t="str">
        <f>IF(A32&lt;&gt;"",IF(HOME!L16&lt;&gt;"",HOME!M16,IF(OR(HOME!S18&lt;&gt;"",HOME!U18&lt;&gt;"",HOME!W18&lt;&gt;"",HOME!Z18&lt;&gt;"",HOME!AB18&lt;&gt;"",HOME!AD18&lt;&gt;""),CONCATENATE(HOME!R18,HOME!S18,HOME!T18,HOME!U18,HOME!V18,HOME!W18,HOME!Y18,HOME!Z18,HOME!AA18,HOME!AB18,HOME!AC18,HOME!AD18),HOME!T16)),"")</f>
        <v/>
      </c>
      <c r="B33" s="309"/>
      <c r="C33" s="309"/>
      <c r="D33" s="309"/>
      <c r="E33" s="309"/>
      <c r="F33" s="309"/>
      <c r="G33" s="309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09"/>
      <c r="AF33" s="309"/>
      <c r="AG33" s="309"/>
      <c r="AH33" s="309"/>
      <c r="AI33" s="309"/>
      <c r="AJ33" s="309"/>
    </row>
    <row r="37" spans="1:36">
      <c r="J37" s="302" t="str">
        <f>IF(Plesso!C7&lt;&gt;"",Plesso!C7,"")</f>
        <v xml:space="preserve">Scuola Statale </v>
      </c>
      <c r="K37" s="302"/>
      <c r="L37" s="302"/>
      <c r="M37" s="302"/>
      <c r="N37" s="302"/>
      <c r="O37" s="302"/>
      <c r="P37" s="302"/>
      <c r="Q37" s="302"/>
      <c r="R37" s="302"/>
      <c r="S37" s="302"/>
      <c r="T37" s="302"/>
      <c r="U37" s="302"/>
      <c r="V37" s="302"/>
      <c r="W37" s="302"/>
      <c r="X37" s="302"/>
      <c r="Y37" s="302"/>
      <c r="Z37" s="302"/>
    </row>
    <row r="38" spans="1:36" ht="23.25">
      <c r="J38" s="304" t="str">
        <f>IF(Plesso!C10&lt;&gt;"",Plesso!C10,"")</f>
        <v/>
      </c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</row>
    <row r="39" spans="1:36">
      <c r="J39" s="303" t="str">
        <f>IF(Plesso!T10&lt;&gt;"",Plesso!T10,"")</f>
        <v>LUIC850009</v>
      </c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</row>
    <row r="40" spans="1:36" ht="6.75" customHeight="1"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</row>
    <row r="41" spans="1:36">
      <c r="J41" s="303" t="str">
        <f>IF(Plesso!C13&lt;&gt;"",Plesso!C13,"") &amp; IF(Plesso!P13&lt;&gt;"",", " &amp; Plesso!P14 &amp; " " &amp; Plesso!P13,"") &amp; IF(Plesso!T13&lt;&gt;""," " &amp; Plesso!T13,"") &amp; IF(Plesso!AG13&lt;&gt;""," (" &amp; Plesso!AG13 &amp; ")","")</f>
        <v>, c.a.p. 55045 Pietrasanta (LU)</v>
      </c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</row>
    <row r="42" spans="1:36">
      <c r="J42" s="303" t="str">
        <f>IF(Plesso!C16&lt;&gt;"","Tel. " &amp; Plesso!C16,"") &amp; IF(Plesso!M16&lt;&gt;"","  -  Fax " &amp; Plesso!M16,"")</f>
        <v/>
      </c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303"/>
      <c r="W42" s="303"/>
      <c r="X42" s="303"/>
      <c r="Y42" s="303"/>
      <c r="Z42" s="303"/>
    </row>
    <row r="43" spans="1:36">
      <c r="J43" s="303" t="str">
        <f>IF(Plesso!W16&lt;&gt;"",Plesso!W17 &amp; "  ''" &amp; Plesso!W16 &amp; "''","")</f>
        <v>E-mail  ''LUIC850009@ISTRUZIONE.IT''</v>
      </c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03"/>
      <c r="Y43" s="303"/>
      <c r="Z43" s="303"/>
    </row>
    <row r="44" spans="1:36" s="149" customFormat="1" ht="12">
      <c r="A44" s="148" t="str">
        <f>IF(Modulo!A$1&lt;&gt;"",Modulo!A$1,"")</f>
        <v>Istituto Comprensivo Statale Pietrasanta 2</v>
      </c>
      <c r="AI44" s="150" t="str">
        <f>B$15 &amp; "  di  " &amp; B$24</f>
        <v xml:space="preserve">Piano Didattico Personalizzato  di  </v>
      </c>
    </row>
    <row r="45" spans="1:36" s="22" customFormat="1" ht="41.25" customHeight="1">
      <c r="R45" s="40" t="str">
        <f>Stampa!M14 &amp; "  " &amp; Stampa!M18</f>
        <v>P.D.P.  2026 - 2027</v>
      </c>
    </row>
    <row r="46" spans="1:36" s="22" customFormat="1"/>
    <row r="47" spans="1:36" s="22" customFormat="1">
      <c r="C47" s="92" t="str">
        <f>IF(AH47="F","Alunna","Alunno")</f>
        <v>Alunno</v>
      </c>
      <c r="D47" s="343" t="str">
        <f>IF(HOME!D4&lt;&gt;"",HOME!D4,"")</f>
        <v/>
      </c>
      <c r="E47" s="344"/>
      <c r="F47" s="344"/>
      <c r="G47" s="344"/>
      <c r="H47" s="344"/>
      <c r="I47" s="344"/>
      <c r="J47" s="344"/>
      <c r="K47" s="344"/>
      <c r="L47" s="344"/>
      <c r="M47" s="344"/>
      <c r="N47" s="344"/>
      <c r="O47" s="344"/>
      <c r="P47" s="344"/>
      <c r="Q47" s="345"/>
      <c r="R47" s="343" t="str">
        <f>IF(HOME!R4&lt;&gt;"",HOME!R4,"")</f>
        <v/>
      </c>
      <c r="S47" s="344"/>
      <c r="T47" s="344"/>
      <c r="U47" s="344"/>
      <c r="V47" s="344"/>
      <c r="W47" s="344"/>
      <c r="X47" s="344"/>
      <c r="Y47" s="344"/>
      <c r="Z47" s="344"/>
      <c r="AA47" s="344"/>
      <c r="AB47" s="344"/>
      <c r="AC47" s="344"/>
      <c r="AD47" s="344"/>
      <c r="AE47" s="345"/>
      <c r="AG47" s="92" t="s">
        <v>18</v>
      </c>
      <c r="AH47" s="346" t="str">
        <f>IF(Modulo!AH4&lt;&gt;"",Modulo!AH4,"")</f>
        <v/>
      </c>
      <c r="AI47" s="346" t="str">
        <f>IF(Modulo!AI4&lt;&gt;"",Modulo!AI4,"")</f>
        <v/>
      </c>
    </row>
    <row r="48" spans="1:36" s="22" customFormat="1">
      <c r="D48" s="312" t="s">
        <v>4</v>
      </c>
      <c r="E48" s="312"/>
      <c r="F48" s="312"/>
      <c r="G48" s="312"/>
      <c r="H48" s="312"/>
      <c r="I48" s="312"/>
      <c r="J48" s="312"/>
      <c r="K48" s="312"/>
      <c r="L48" s="312"/>
      <c r="M48" s="312"/>
      <c r="N48" s="312"/>
      <c r="O48" s="312"/>
      <c r="P48" s="312"/>
      <c r="Q48" s="312"/>
      <c r="R48" s="312" t="s">
        <v>5</v>
      </c>
      <c r="S48" s="312"/>
      <c r="T48" s="312"/>
      <c r="U48" s="312"/>
      <c r="V48" s="312"/>
      <c r="W48" s="312"/>
      <c r="X48" s="312"/>
      <c r="Y48" s="312"/>
      <c r="Z48" s="312"/>
      <c r="AA48" s="312"/>
      <c r="AB48" s="312"/>
      <c r="AC48" s="312"/>
      <c r="AD48" s="312"/>
      <c r="AE48" s="312"/>
      <c r="AH48" s="312" t="s">
        <v>19</v>
      </c>
      <c r="AI48" s="312"/>
    </row>
    <row r="49" spans="1:39" s="22" customFormat="1" ht="7.5" customHeight="1"/>
    <row r="50" spans="1:39" s="22" customFormat="1">
      <c r="C50" s="92" t="str">
        <f>IF(AH47="F","nata   il","nato   il")</f>
        <v>nato   il</v>
      </c>
      <c r="D50" s="137" t="str">
        <f>IF(Modulo!D7&lt;&gt;"",Modulo!D7,"")</f>
        <v/>
      </c>
      <c r="E50" s="94" t="s">
        <v>6</v>
      </c>
      <c r="F50" s="151" t="str">
        <f>IF(Modulo!F7&lt;&gt;"",Modulo!F7,"")</f>
        <v/>
      </c>
      <c r="G50" s="94" t="s">
        <v>6</v>
      </c>
      <c r="H50" s="314" t="str">
        <f>IF(Modulo!H7&lt;&gt;"",Modulo!H7,"")</f>
        <v/>
      </c>
      <c r="I50" s="315" t="str">
        <f>IF(Modulo!I7&lt;&gt;"",Modulo!I7,"")</f>
        <v/>
      </c>
      <c r="K50" s="92" t="s">
        <v>10</v>
      </c>
      <c r="L50" s="313" t="str">
        <f>IF(Modulo!L7&lt;&gt;"",Modulo!L7,"")</f>
        <v/>
      </c>
      <c r="M50" s="314" t="str">
        <f>IF(Modulo!M7&lt;&gt;"",Modulo!M7,"")</f>
        <v/>
      </c>
      <c r="N50" s="314" t="str">
        <f>IF(Modulo!N7&lt;&gt;"",Modulo!N7,"")</f>
        <v/>
      </c>
      <c r="O50" s="314" t="str">
        <f>IF(Modulo!O7&lt;&gt;"",Modulo!O7,"")</f>
        <v/>
      </c>
      <c r="P50" s="314" t="str">
        <f>IF(Modulo!P7&lt;&gt;"",Modulo!P7,"")</f>
        <v/>
      </c>
      <c r="Q50" s="314" t="str">
        <f>IF(Modulo!Q7&lt;&gt;"",Modulo!Q7,"")</f>
        <v/>
      </c>
      <c r="R50" s="314" t="str">
        <f>IF(Modulo!R7&lt;&gt;"",Modulo!R7,"")</f>
        <v/>
      </c>
      <c r="S50" s="314" t="str">
        <f>IF(Modulo!S7&lt;&gt;"",Modulo!S7,"")</f>
        <v/>
      </c>
      <c r="T50" s="314" t="str">
        <f>IF(Modulo!T7&lt;&gt;"",Modulo!T7,"")</f>
        <v/>
      </c>
      <c r="U50" s="315" t="str">
        <f>IF(Modulo!U7&lt;&gt;"",Modulo!U7,"")</f>
        <v/>
      </c>
      <c r="Z50" s="92" t="s">
        <v>11</v>
      </c>
      <c r="AA50" s="313" t="str">
        <f>IF(Modulo!AA7&lt;&gt;"",Modulo!AA7,"")</f>
        <v/>
      </c>
      <c r="AB50" s="314" t="str">
        <f>IF(Modulo!AB7&lt;&gt;"",Modulo!AB7,"")</f>
        <v/>
      </c>
      <c r="AC50" s="314" t="str">
        <f>IF(Modulo!AC7&lt;&gt;"",Modulo!AC7,"")</f>
        <v/>
      </c>
      <c r="AD50" s="314" t="str">
        <f>IF(Modulo!AD7&lt;&gt;"",Modulo!AD7,"")</f>
        <v/>
      </c>
      <c r="AE50" s="314" t="str">
        <f>IF(Modulo!AE7&lt;&gt;"",Modulo!AE7,"")</f>
        <v/>
      </c>
      <c r="AF50" s="314" t="str">
        <f>IF(Modulo!AF7&lt;&gt;"",Modulo!AF7,"")</f>
        <v/>
      </c>
      <c r="AG50" s="314" t="str">
        <f>IF(Modulo!AG7&lt;&gt;"",Modulo!AG7,"")</f>
        <v/>
      </c>
      <c r="AH50" s="314" t="str">
        <f>IF(Modulo!AH7&lt;&gt;"",Modulo!AH7,"")</f>
        <v/>
      </c>
      <c r="AI50" s="315" t="str">
        <f>IF(Modulo!AI7&lt;&gt;"",Modulo!AI7,"")</f>
        <v/>
      </c>
    </row>
    <row r="51" spans="1:39" s="22" customFormat="1">
      <c r="D51" s="15" t="s">
        <v>7</v>
      </c>
      <c r="E51" s="96"/>
      <c r="F51" s="15" t="s">
        <v>8</v>
      </c>
      <c r="G51" s="96"/>
      <c r="H51" s="312" t="s">
        <v>9</v>
      </c>
      <c r="I51" s="312"/>
      <c r="L51" s="312" t="s">
        <v>12</v>
      </c>
      <c r="M51" s="312"/>
      <c r="N51" s="312"/>
      <c r="O51" s="312"/>
      <c r="P51" s="312"/>
      <c r="Q51" s="312"/>
      <c r="R51" s="312"/>
      <c r="S51" s="312"/>
      <c r="T51" s="312"/>
      <c r="U51" s="312"/>
      <c r="AL51" s="138"/>
      <c r="AM51" s="139"/>
    </row>
    <row r="52" spans="1:39" s="22" customFormat="1" ht="7.5" customHeight="1"/>
    <row r="53" spans="1:39" s="22" customFormat="1" ht="17.25">
      <c r="C53" s="92" t="s">
        <v>2</v>
      </c>
      <c r="D53" s="347" t="str">
        <f>IF(Modulo!D10&lt;&gt;"",Modulo!D10,"")</f>
        <v/>
      </c>
      <c r="E53" s="348" t="str">
        <f>IF(Modulo!E10&lt;&gt;"",Modulo!E10,"")</f>
        <v/>
      </c>
      <c r="G53" s="92" t="s">
        <v>3</v>
      </c>
      <c r="H53" s="347" t="str">
        <f>IF(Modulo!H10&lt;&gt;"",Modulo!H10,"")</f>
        <v/>
      </c>
      <c r="I53" s="348" t="str">
        <f>IF(Modulo!I10&lt;&gt;"",Modulo!I10,"")</f>
        <v/>
      </c>
      <c r="P53" s="92" t="s">
        <v>14</v>
      </c>
      <c r="Q53" s="313" t="str">
        <f>IF(Modulo!Q10&lt;&gt;"",Modulo!Q10,"")</f>
        <v/>
      </c>
      <c r="R53" s="314" t="str">
        <f>IF(Modulo!R10&lt;&gt;"",Modulo!R10,"")</f>
        <v/>
      </c>
      <c r="S53" s="94" t="s">
        <v>6</v>
      </c>
      <c r="T53" s="314" t="str">
        <f>IF(Modulo!T10&lt;&gt;"",Modulo!T10,"")</f>
        <v/>
      </c>
      <c r="U53" s="315" t="str">
        <f>IF(Modulo!U10&lt;&gt;"",Modulo!U10,"")</f>
        <v/>
      </c>
      <c r="V53" s="22" t="s">
        <v>266</v>
      </c>
      <c r="AG53" s="92" t="s">
        <v>13</v>
      </c>
      <c r="AH53" s="313" t="str">
        <f>IF(Modulo!AH10&lt;&gt;"",Modulo!AH10,"")</f>
        <v/>
      </c>
      <c r="AI53" s="315" t="str">
        <f>IF(Modulo!AI10&lt;&gt;"",Modulo!AI10,"")</f>
        <v/>
      </c>
    </row>
    <row r="54" spans="1:39" s="22" customFormat="1">
      <c r="P54" s="318" t="s">
        <v>267</v>
      </c>
      <c r="Q54" s="318"/>
      <c r="R54" s="318"/>
      <c r="S54" s="318"/>
      <c r="T54" s="318"/>
      <c r="U54" s="318"/>
      <c r="V54" s="318"/>
    </row>
    <row r="55" spans="1:39" s="22" customFormat="1" ht="7.5" customHeight="1" thickBot="1"/>
    <row r="56" spans="1:39" s="22" customFormat="1" ht="15" customHeight="1" thickTop="1" thickBot="1">
      <c r="A56" s="22" t="s">
        <v>280</v>
      </c>
      <c r="K56" s="21" t="str">
        <f>IF(Modulo!K13&lt;&gt;"",Modulo!K13,"")</f>
        <v/>
      </c>
      <c r="L56" s="22" t="s">
        <v>15</v>
      </c>
      <c r="Q56" s="21" t="str">
        <f>IF(Modulo!Q13&lt;&gt;"",Modulo!Q13,"")</f>
        <v/>
      </c>
      <c r="R56" s="22" t="s">
        <v>16</v>
      </c>
    </row>
    <row r="57" spans="1:39" s="22" customFormat="1" ht="15.75" thickTop="1"/>
    <row r="58" spans="1:39" s="22" customFormat="1" ht="15.75" customHeight="1">
      <c r="A58" s="319" t="str">
        <f>"(1) Se l'orario dell'" &amp; IF(AH47="F","alunna","alunno") &amp; " è ridotto, spiegare le motivazioni e/o le attività svolte in quelle ore in cui non è presente a scuola."</f>
        <v>(1) Se l'orario dell'alunno è ridotto, spiegare le motivazioni e/o le attività svolte in quelle ore in cui non è presente a scuola.</v>
      </c>
      <c r="B58" s="319"/>
      <c r="C58" s="319"/>
      <c r="D58" s="319"/>
      <c r="E58" s="319"/>
      <c r="F58" s="319"/>
      <c r="G58" s="319"/>
      <c r="H58" s="319"/>
      <c r="I58" s="319"/>
      <c r="J58" s="319"/>
      <c r="K58" s="319"/>
      <c r="L58" s="319"/>
      <c r="M58" s="319"/>
      <c r="N58" s="319"/>
      <c r="O58" s="319"/>
      <c r="P58" s="319"/>
      <c r="Q58" s="319"/>
      <c r="R58" s="319"/>
      <c r="S58" s="319"/>
      <c r="T58" s="319"/>
      <c r="U58" s="319"/>
      <c r="V58" s="319"/>
      <c r="W58" s="319"/>
      <c r="X58" s="319"/>
      <c r="Y58" s="319"/>
      <c r="Z58" s="319"/>
      <c r="AA58" s="319"/>
      <c r="AB58" s="319"/>
      <c r="AC58" s="319"/>
      <c r="AD58" s="319"/>
      <c r="AE58" s="319"/>
      <c r="AF58" s="319"/>
      <c r="AG58" s="319"/>
      <c r="AH58" s="319"/>
      <c r="AI58" s="319"/>
    </row>
    <row r="59" spans="1:39" s="22" customFormat="1" ht="15" customHeight="1">
      <c r="A59" s="320" t="str">
        <f>IF(Modulo!A16&lt;&gt;"",Modulo!A16,"")</f>
        <v/>
      </c>
      <c r="B59" s="321" t="str">
        <f>IF(Modulo!B16&lt;&gt;"",Modulo!B16,"")</f>
        <v/>
      </c>
      <c r="C59" s="321" t="str">
        <f>IF(Modulo!C16&lt;&gt;"",Modulo!C16,"")</f>
        <v/>
      </c>
      <c r="D59" s="321" t="str">
        <f>IF(Modulo!D16&lt;&gt;"",Modulo!D16,"")</f>
        <v/>
      </c>
      <c r="E59" s="321" t="str">
        <f>IF(Modulo!E16&lt;&gt;"",Modulo!E16,"")</f>
        <v/>
      </c>
      <c r="F59" s="321" t="str">
        <f>IF(Modulo!F16&lt;&gt;"",Modulo!F16,"")</f>
        <v/>
      </c>
      <c r="G59" s="321" t="str">
        <f>IF(Modulo!G16&lt;&gt;"",Modulo!G16,"")</f>
        <v/>
      </c>
      <c r="H59" s="321" t="str">
        <f>IF(Modulo!H16&lt;&gt;"",Modulo!H16,"")</f>
        <v/>
      </c>
      <c r="I59" s="321" t="str">
        <f>IF(Modulo!I16&lt;&gt;"",Modulo!I16,"")</f>
        <v/>
      </c>
      <c r="J59" s="321" t="str">
        <f>IF(Modulo!J16&lt;&gt;"",Modulo!J16,"")</f>
        <v/>
      </c>
      <c r="K59" s="321" t="str">
        <f>IF(Modulo!K16&lt;&gt;"",Modulo!K16,"")</f>
        <v/>
      </c>
      <c r="L59" s="321" t="str">
        <f>IF(Modulo!L16&lt;&gt;"",Modulo!L16,"")</f>
        <v/>
      </c>
      <c r="M59" s="321" t="str">
        <f>IF(Modulo!M16&lt;&gt;"",Modulo!M16,"")</f>
        <v/>
      </c>
      <c r="N59" s="321" t="str">
        <f>IF(Modulo!N16&lt;&gt;"",Modulo!N16,"")</f>
        <v/>
      </c>
      <c r="O59" s="321" t="str">
        <f>IF(Modulo!O16&lt;&gt;"",Modulo!O16,"")</f>
        <v/>
      </c>
      <c r="P59" s="321" t="str">
        <f>IF(Modulo!P16&lt;&gt;"",Modulo!P16,"")</f>
        <v/>
      </c>
      <c r="Q59" s="321" t="str">
        <f>IF(Modulo!Q16&lt;&gt;"",Modulo!Q16,"")</f>
        <v/>
      </c>
      <c r="R59" s="321" t="str">
        <f>IF(Modulo!R16&lt;&gt;"",Modulo!R16,"")</f>
        <v/>
      </c>
      <c r="S59" s="321" t="str">
        <f>IF(Modulo!S16&lt;&gt;"",Modulo!S16,"")</f>
        <v/>
      </c>
      <c r="T59" s="321" t="str">
        <f>IF(Modulo!T16&lt;&gt;"",Modulo!T16,"")</f>
        <v/>
      </c>
      <c r="U59" s="321" t="str">
        <f>IF(Modulo!U16&lt;&gt;"",Modulo!U16,"")</f>
        <v/>
      </c>
      <c r="V59" s="321" t="str">
        <f>IF(Modulo!V16&lt;&gt;"",Modulo!V16,"")</f>
        <v/>
      </c>
      <c r="W59" s="321" t="str">
        <f>IF(Modulo!W16&lt;&gt;"",Modulo!W16,"")</f>
        <v/>
      </c>
      <c r="X59" s="321" t="str">
        <f>IF(Modulo!X16&lt;&gt;"",Modulo!X16,"")</f>
        <v/>
      </c>
      <c r="Y59" s="321" t="str">
        <f>IF(Modulo!Y16&lt;&gt;"",Modulo!Y16,"")</f>
        <v/>
      </c>
      <c r="Z59" s="321" t="str">
        <f>IF(Modulo!Z16&lt;&gt;"",Modulo!Z16,"")</f>
        <v/>
      </c>
      <c r="AA59" s="321" t="str">
        <f>IF(Modulo!AA16&lt;&gt;"",Modulo!AA16,"")</f>
        <v/>
      </c>
      <c r="AB59" s="321" t="str">
        <f>IF(Modulo!AB16&lt;&gt;"",Modulo!AB16,"")</f>
        <v/>
      </c>
      <c r="AC59" s="321" t="str">
        <f>IF(Modulo!AC16&lt;&gt;"",Modulo!AC16,"")</f>
        <v/>
      </c>
      <c r="AD59" s="321" t="str">
        <f>IF(Modulo!AD16&lt;&gt;"",Modulo!AD16,"")</f>
        <v/>
      </c>
      <c r="AE59" s="321" t="str">
        <f>IF(Modulo!AE16&lt;&gt;"",Modulo!AE16,"")</f>
        <v/>
      </c>
      <c r="AF59" s="321" t="str">
        <f>IF(Modulo!AF16&lt;&gt;"",Modulo!AF16,"")</f>
        <v/>
      </c>
      <c r="AG59" s="321" t="str">
        <f>IF(Modulo!AG16&lt;&gt;"",Modulo!AG16,"")</f>
        <v/>
      </c>
      <c r="AH59" s="321" t="str">
        <f>IF(Modulo!AH16&lt;&gt;"",Modulo!AH16,"")</f>
        <v/>
      </c>
      <c r="AI59" s="322" t="str">
        <f>IF(Modulo!AI16&lt;&gt;"",Modulo!AI16,"")</f>
        <v/>
      </c>
    </row>
    <row r="60" spans="1:39" s="22" customFormat="1" ht="15" customHeight="1">
      <c r="A60" s="323" t="str">
        <f>IF(Modulo!A17&lt;&gt;"",Modulo!A17,"")</f>
        <v/>
      </c>
      <c r="B60" s="324" t="str">
        <f>IF(Modulo!B17&lt;&gt;"",Modulo!B17,"")</f>
        <v/>
      </c>
      <c r="C60" s="324" t="str">
        <f>IF(Modulo!C17&lt;&gt;"",Modulo!C17,"")</f>
        <v/>
      </c>
      <c r="D60" s="324" t="str">
        <f>IF(Modulo!D17&lt;&gt;"",Modulo!D17,"")</f>
        <v/>
      </c>
      <c r="E60" s="324" t="str">
        <f>IF(Modulo!E17&lt;&gt;"",Modulo!E17,"")</f>
        <v/>
      </c>
      <c r="F60" s="324" t="str">
        <f>IF(Modulo!F17&lt;&gt;"",Modulo!F17,"")</f>
        <v/>
      </c>
      <c r="G60" s="324" t="str">
        <f>IF(Modulo!G17&lt;&gt;"",Modulo!G17,"")</f>
        <v/>
      </c>
      <c r="H60" s="324" t="str">
        <f>IF(Modulo!H17&lt;&gt;"",Modulo!H17,"")</f>
        <v/>
      </c>
      <c r="I60" s="324" t="str">
        <f>IF(Modulo!I17&lt;&gt;"",Modulo!I17,"")</f>
        <v/>
      </c>
      <c r="J60" s="324" t="str">
        <f>IF(Modulo!J17&lt;&gt;"",Modulo!J17,"")</f>
        <v/>
      </c>
      <c r="K60" s="324" t="str">
        <f>IF(Modulo!K17&lt;&gt;"",Modulo!K17,"")</f>
        <v/>
      </c>
      <c r="L60" s="324" t="str">
        <f>IF(Modulo!L17&lt;&gt;"",Modulo!L17,"")</f>
        <v/>
      </c>
      <c r="M60" s="324" t="str">
        <f>IF(Modulo!M17&lt;&gt;"",Modulo!M17,"")</f>
        <v/>
      </c>
      <c r="N60" s="324" t="str">
        <f>IF(Modulo!N17&lt;&gt;"",Modulo!N17,"")</f>
        <v/>
      </c>
      <c r="O60" s="324" t="str">
        <f>IF(Modulo!O17&lt;&gt;"",Modulo!O17,"")</f>
        <v/>
      </c>
      <c r="P60" s="324" t="str">
        <f>IF(Modulo!P17&lt;&gt;"",Modulo!P17,"")</f>
        <v/>
      </c>
      <c r="Q60" s="324" t="str">
        <f>IF(Modulo!Q17&lt;&gt;"",Modulo!Q17,"")</f>
        <v/>
      </c>
      <c r="R60" s="324" t="str">
        <f>IF(Modulo!R17&lt;&gt;"",Modulo!R17,"")</f>
        <v/>
      </c>
      <c r="S60" s="324" t="str">
        <f>IF(Modulo!S17&lt;&gt;"",Modulo!S17,"")</f>
        <v/>
      </c>
      <c r="T60" s="324" t="str">
        <f>IF(Modulo!T17&lt;&gt;"",Modulo!T17,"")</f>
        <v/>
      </c>
      <c r="U60" s="324" t="str">
        <f>IF(Modulo!U17&lt;&gt;"",Modulo!U17,"")</f>
        <v/>
      </c>
      <c r="V60" s="324" t="str">
        <f>IF(Modulo!V17&lt;&gt;"",Modulo!V17,"")</f>
        <v/>
      </c>
      <c r="W60" s="324" t="str">
        <f>IF(Modulo!W17&lt;&gt;"",Modulo!W17,"")</f>
        <v/>
      </c>
      <c r="X60" s="324" t="str">
        <f>IF(Modulo!X17&lt;&gt;"",Modulo!X17,"")</f>
        <v/>
      </c>
      <c r="Y60" s="324" t="str">
        <f>IF(Modulo!Y17&lt;&gt;"",Modulo!Y17,"")</f>
        <v/>
      </c>
      <c r="Z60" s="324" t="str">
        <f>IF(Modulo!Z17&lt;&gt;"",Modulo!Z17,"")</f>
        <v/>
      </c>
      <c r="AA60" s="324" t="str">
        <f>IF(Modulo!AA17&lt;&gt;"",Modulo!AA17,"")</f>
        <v/>
      </c>
      <c r="AB60" s="324" t="str">
        <f>IF(Modulo!AB17&lt;&gt;"",Modulo!AB17,"")</f>
        <v/>
      </c>
      <c r="AC60" s="324" t="str">
        <f>IF(Modulo!AC17&lt;&gt;"",Modulo!AC17,"")</f>
        <v/>
      </c>
      <c r="AD60" s="324" t="str">
        <f>IF(Modulo!AD17&lt;&gt;"",Modulo!AD17,"")</f>
        <v/>
      </c>
      <c r="AE60" s="324" t="str">
        <f>IF(Modulo!AE17&lt;&gt;"",Modulo!AE17,"")</f>
        <v/>
      </c>
      <c r="AF60" s="324" t="str">
        <f>IF(Modulo!AF17&lt;&gt;"",Modulo!AF17,"")</f>
        <v/>
      </c>
      <c r="AG60" s="324" t="str">
        <f>IF(Modulo!AG17&lt;&gt;"",Modulo!AG17,"")</f>
        <v/>
      </c>
      <c r="AH60" s="324" t="str">
        <f>IF(Modulo!AH17&lt;&gt;"",Modulo!AH17,"")</f>
        <v/>
      </c>
      <c r="AI60" s="325" t="str">
        <f>IF(Modulo!AI17&lt;&gt;"",Modulo!AI17,"")</f>
        <v/>
      </c>
    </row>
    <row r="61" spans="1:39" s="22" customFormat="1" ht="15" customHeight="1">
      <c r="A61" s="326" t="str">
        <f>IF(Modulo!A18&lt;&gt;"",Modulo!A18,"")</f>
        <v/>
      </c>
      <c r="B61" s="327" t="str">
        <f>IF(Modulo!B18&lt;&gt;"",Modulo!B18,"")</f>
        <v/>
      </c>
      <c r="C61" s="327" t="str">
        <f>IF(Modulo!C18&lt;&gt;"",Modulo!C18,"")</f>
        <v/>
      </c>
      <c r="D61" s="327" t="str">
        <f>IF(Modulo!D18&lt;&gt;"",Modulo!D18,"")</f>
        <v/>
      </c>
      <c r="E61" s="327" t="str">
        <f>IF(Modulo!E18&lt;&gt;"",Modulo!E18,"")</f>
        <v/>
      </c>
      <c r="F61" s="327" t="str">
        <f>IF(Modulo!F18&lt;&gt;"",Modulo!F18,"")</f>
        <v/>
      </c>
      <c r="G61" s="327" t="str">
        <f>IF(Modulo!G18&lt;&gt;"",Modulo!G18,"")</f>
        <v/>
      </c>
      <c r="H61" s="327" t="str">
        <f>IF(Modulo!H18&lt;&gt;"",Modulo!H18,"")</f>
        <v/>
      </c>
      <c r="I61" s="327" t="str">
        <f>IF(Modulo!I18&lt;&gt;"",Modulo!I18,"")</f>
        <v/>
      </c>
      <c r="J61" s="327" t="str">
        <f>IF(Modulo!J18&lt;&gt;"",Modulo!J18,"")</f>
        <v/>
      </c>
      <c r="K61" s="327" t="str">
        <f>IF(Modulo!K18&lt;&gt;"",Modulo!K18,"")</f>
        <v/>
      </c>
      <c r="L61" s="327" t="str">
        <f>IF(Modulo!L18&lt;&gt;"",Modulo!L18,"")</f>
        <v/>
      </c>
      <c r="M61" s="327" t="str">
        <f>IF(Modulo!M18&lt;&gt;"",Modulo!M18,"")</f>
        <v/>
      </c>
      <c r="N61" s="327" t="str">
        <f>IF(Modulo!N18&lt;&gt;"",Modulo!N18,"")</f>
        <v/>
      </c>
      <c r="O61" s="327" t="str">
        <f>IF(Modulo!O18&lt;&gt;"",Modulo!O18,"")</f>
        <v/>
      </c>
      <c r="P61" s="327" t="str">
        <f>IF(Modulo!P18&lt;&gt;"",Modulo!P18,"")</f>
        <v/>
      </c>
      <c r="Q61" s="327" t="str">
        <f>IF(Modulo!Q18&lt;&gt;"",Modulo!Q18,"")</f>
        <v/>
      </c>
      <c r="R61" s="327" t="str">
        <f>IF(Modulo!R18&lt;&gt;"",Modulo!R18,"")</f>
        <v/>
      </c>
      <c r="S61" s="327" t="str">
        <f>IF(Modulo!S18&lt;&gt;"",Modulo!S18,"")</f>
        <v/>
      </c>
      <c r="T61" s="327" t="str">
        <f>IF(Modulo!T18&lt;&gt;"",Modulo!T18,"")</f>
        <v/>
      </c>
      <c r="U61" s="327" t="str">
        <f>IF(Modulo!U18&lt;&gt;"",Modulo!U18,"")</f>
        <v/>
      </c>
      <c r="V61" s="327" t="str">
        <f>IF(Modulo!V18&lt;&gt;"",Modulo!V18,"")</f>
        <v/>
      </c>
      <c r="W61" s="327" t="str">
        <f>IF(Modulo!W18&lt;&gt;"",Modulo!W18,"")</f>
        <v/>
      </c>
      <c r="X61" s="327" t="str">
        <f>IF(Modulo!X18&lt;&gt;"",Modulo!X18,"")</f>
        <v/>
      </c>
      <c r="Y61" s="327" t="str">
        <f>IF(Modulo!Y18&lt;&gt;"",Modulo!Y18,"")</f>
        <v/>
      </c>
      <c r="Z61" s="327" t="str">
        <f>IF(Modulo!Z18&lt;&gt;"",Modulo!Z18,"")</f>
        <v/>
      </c>
      <c r="AA61" s="327" t="str">
        <f>IF(Modulo!AA18&lt;&gt;"",Modulo!AA18,"")</f>
        <v/>
      </c>
      <c r="AB61" s="327" t="str">
        <f>IF(Modulo!AB18&lt;&gt;"",Modulo!AB18,"")</f>
        <v/>
      </c>
      <c r="AC61" s="327" t="str">
        <f>IF(Modulo!AC18&lt;&gt;"",Modulo!AC18,"")</f>
        <v/>
      </c>
      <c r="AD61" s="327" t="str">
        <f>IF(Modulo!AD18&lt;&gt;"",Modulo!AD18,"")</f>
        <v/>
      </c>
      <c r="AE61" s="327" t="str">
        <f>IF(Modulo!AE18&lt;&gt;"",Modulo!AE18,"")</f>
        <v/>
      </c>
      <c r="AF61" s="327" t="str">
        <f>IF(Modulo!AF18&lt;&gt;"",Modulo!AF18,"")</f>
        <v/>
      </c>
      <c r="AG61" s="327" t="str">
        <f>IF(Modulo!AG18&lt;&gt;"",Modulo!AG18,"")</f>
        <v/>
      </c>
      <c r="AH61" s="327" t="str">
        <f>IF(Modulo!AH18&lt;&gt;"",Modulo!AH18,"")</f>
        <v/>
      </c>
      <c r="AI61" s="328" t="str">
        <f>IF(Modulo!AI18&lt;&gt;"",Modulo!AI18,"")</f>
        <v/>
      </c>
    </row>
    <row r="62" spans="1:39" s="22" customFormat="1" ht="22.5" customHeight="1"/>
    <row r="63" spans="1:39" s="22" customFormat="1" ht="22.5" customHeight="1"/>
    <row r="64" spans="1:39" s="22" customFormat="1" ht="22.5" customHeight="1"/>
    <row r="65" spans="1:35" s="22" customFormat="1" ht="26.25" customHeight="1">
      <c r="A65" s="331" t="str">
        <f>IF(Modulo!B23&lt;&gt;""," - " &amp; Modulo!C23,"") &amp; IF(Modulo!B24&lt;&gt;""," - " &amp; Modulo!C24,"") &amp; IF(Modulo!B25&lt;&gt;""," - " &amp; Modulo!C25,"") &amp; IF(Modulo!B26&lt;&gt;""," - " &amp; Modulo!C26,"") &amp; IF(Modulo!B27&lt;&gt;""," - " &amp; Modulo!C27,"") &amp; IF(Modulo!B28&lt;&gt;""," - " &amp; Modulo!C28,"") &amp; IF(Modulo!B29&lt;&gt;""," - " &amp; Modulo!C29,"") &amp; IF(OR(Modulo!B30&lt;&gt;"",Modulo!J30&lt;&gt;"")," - " &amp; Modulo!J30,"") &amp; IF(OR(Modulo!B23&lt;&gt;"",Modulo!B24&lt;&gt;"",Modulo!B25&lt;&gt;"",Modulo!B26&lt;&gt;"",Modulo!B27&lt;&gt;"",Modulo!B28&lt;&gt;"",Modulo!B29&lt;&gt;"",Modulo!B30&lt;&gt;"",Modulo!J30&lt;&gt;""),"  -","")</f>
        <v/>
      </c>
      <c r="B65" s="332"/>
      <c r="C65" s="332"/>
      <c r="D65" s="332"/>
      <c r="E65" s="332"/>
      <c r="F65" s="332"/>
      <c r="G65" s="332"/>
      <c r="H65" s="332"/>
      <c r="I65" s="332"/>
      <c r="J65" s="332"/>
      <c r="K65" s="332"/>
      <c r="L65" s="332"/>
      <c r="M65" s="332"/>
      <c r="N65" s="332"/>
      <c r="O65" s="332"/>
      <c r="P65" s="332"/>
      <c r="Q65" s="332"/>
      <c r="R65" s="332"/>
      <c r="S65" s="332"/>
      <c r="T65" s="332"/>
      <c r="U65" s="332"/>
      <c r="V65" s="332"/>
      <c r="W65" s="332"/>
      <c r="X65" s="332"/>
      <c r="Y65" s="332"/>
      <c r="Z65" s="332"/>
      <c r="AA65" s="332"/>
      <c r="AB65" s="332"/>
      <c r="AC65" s="332"/>
      <c r="AD65" s="332"/>
      <c r="AE65" s="332"/>
      <c r="AF65" s="332"/>
      <c r="AG65" s="332"/>
      <c r="AH65" s="332"/>
      <c r="AI65" s="333"/>
    </row>
    <row r="66" spans="1:35" s="22" customFormat="1" ht="18" customHeight="1"/>
    <row r="67" spans="1:35" s="22" customFormat="1" ht="22.5" customHeight="1">
      <c r="A67" s="37" t="str">
        <f>Modulo!A34</f>
        <v>INDIVIDUAZIONE DELLA SITUAZIONE DI BISOGNO EDUCATIVO SPECIALE</v>
      </c>
    </row>
    <row r="68" spans="1:35" s="22" customFormat="1" ht="18.75" customHeight="1">
      <c r="A68" s="334" t="str">
        <f>IF(OR(Modulo!F41&lt;&gt;"",Modulo!I41&lt;&gt;""),Modulo!E41 &amp; ":  " &amp; IF(Modulo!F41&lt;&gt;"",Modulo!F41,"") &amp; "  " &amp; IF(Modulo!I41&lt;&gt;"","(" &amp; Modulo!I41 &amp; ")",""),"")</f>
        <v/>
      </c>
      <c r="B68" s="335"/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  <c r="R68" s="335"/>
      <c r="S68" s="335"/>
      <c r="T68" s="335"/>
      <c r="U68" s="335"/>
      <c r="V68" s="335"/>
      <c r="W68" s="335"/>
      <c r="X68" s="335"/>
      <c r="Y68" s="335"/>
      <c r="Z68" s="335"/>
      <c r="AA68" s="335"/>
      <c r="AB68" s="335"/>
      <c r="AC68" s="335"/>
      <c r="AD68" s="335"/>
      <c r="AE68" s="335"/>
      <c r="AF68" s="335"/>
      <c r="AG68" s="335"/>
      <c r="AH68" s="335"/>
      <c r="AI68" s="336"/>
    </row>
    <row r="69" spans="1:35" s="38" customFormat="1" ht="18.75" customHeight="1">
      <c r="A69" s="337" t="str">
        <f>IF(OR(Modulo!B37&lt;&gt;"",Modulo!B38&lt;&gt;"",Modulo!B39&lt;&gt;""), Modulo!B36 &amp; IF(Modulo!B37&lt;&gt;"",Modulo!C37,IF(Modulo!B38&lt;&gt;"",Modulo!C38,Modulo!C39)),"")</f>
        <v/>
      </c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38"/>
      <c r="P69" s="338"/>
      <c r="Q69" s="338"/>
      <c r="R69" s="338"/>
      <c r="S69" s="338"/>
      <c r="T69" s="338"/>
      <c r="U69" s="338"/>
      <c r="V69" s="338"/>
      <c r="W69" s="338"/>
      <c r="X69" s="338"/>
      <c r="Y69" s="338"/>
      <c r="Z69" s="338"/>
      <c r="AA69" s="338"/>
      <c r="AB69" s="338"/>
      <c r="AC69" s="338"/>
      <c r="AD69" s="338"/>
      <c r="AE69" s="338"/>
      <c r="AF69" s="338"/>
      <c r="AG69" s="338"/>
      <c r="AH69" s="338"/>
      <c r="AI69" s="339"/>
    </row>
    <row r="70" spans="1:35" s="38" customFormat="1" ht="18.75" customHeight="1">
      <c r="A70" s="340" t="str">
        <f>IF(Modulo!F44&lt;&gt;"",Modulo!E44 &amp; Modulo!F44 &amp; Modulo!AB44 &amp; Modulo!AC44&amp; Modulo!AD44 &amp; Modulo!AE44 &amp; Modulo!AF44 &amp; Modulo!AG44,"")</f>
        <v/>
      </c>
      <c r="B70" s="341"/>
      <c r="C70" s="341"/>
      <c r="D70" s="341"/>
      <c r="E70" s="341"/>
      <c r="F70" s="341"/>
      <c r="G70" s="341"/>
      <c r="H70" s="341"/>
      <c r="I70" s="341"/>
      <c r="J70" s="341"/>
      <c r="K70" s="341"/>
      <c r="L70" s="341"/>
      <c r="M70" s="341"/>
      <c r="N70" s="341"/>
      <c r="O70" s="341"/>
      <c r="P70" s="341"/>
      <c r="Q70" s="341"/>
      <c r="R70" s="341"/>
      <c r="S70" s="341"/>
      <c r="T70" s="341"/>
      <c r="U70" s="341"/>
      <c r="V70" s="341"/>
      <c r="W70" s="341"/>
      <c r="X70" s="341"/>
      <c r="Y70" s="341"/>
      <c r="Z70" s="341"/>
      <c r="AA70" s="341"/>
      <c r="AB70" s="341"/>
      <c r="AC70" s="341"/>
      <c r="AD70" s="341"/>
      <c r="AE70" s="341"/>
      <c r="AF70" s="341"/>
      <c r="AG70" s="341"/>
      <c r="AH70" s="341"/>
      <c r="AI70" s="342"/>
    </row>
    <row r="71" spans="1:35" s="22" customFormat="1" ht="22.5" customHeight="1"/>
    <row r="72" spans="1:35" s="22" customFormat="1" ht="22.5" customHeight="1"/>
    <row r="73" spans="1:35" s="22" customFormat="1" ht="22.5" customHeight="1"/>
    <row r="74" spans="1:35" s="22" customFormat="1" ht="22.5" customHeight="1"/>
    <row r="75" spans="1:35" s="38" customFormat="1" ht="22.5" customHeight="1"/>
    <row r="76" spans="1:35" s="38" customFormat="1">
      <c r="A76" s="37"/>
    </row>
    <row r="77" spans="1:35" s="38" customFormat="1" ht="12.75">
      <c r="A77" s="39"/>
      <c r="L77" s="278" t="s">
        <v>269</v>
      </c>
      <c r="M77" s="278"/>
      <c r="N77" s="278"/>
      <c r="O77" s="278"/>
      <c r="P77" s="278"/>
      <c r="Q77" s="278"/>
      <c r="R77" s="278"/>
      <c r="S77" s="278"/>
      <c r="T77" s="278"/>
      <c r="U77" s="278"/>
      <c r="V77" s="278"/>
      <c r="W77" s="278" t="s">
        <v>270</v>
      </c>
      <c r="X77" s="278"/>
      <c r="Y77" s="278"/>
      <c r="Z77" s="278"/>
      <c r="AA77" s="278"/>
      <c r="AB77" s="278"/>
      <c r="AC77" s="278"/>
      <c r="AD77" s="278"/>
      <c r="AE77" s="278"/>
      <c r="AF77" s="278"/>
      <c r="AG77" s="278"/>
      <c r="AH77" s="278"/>
      <c r="AI77" s="278"/>
    </row>
    <row r="78" spans="1:35" s="140" customFormat="1" ht="37.5" customHeight="1">
      <c r="A78" s="279" t="str">
        <f>'Processo di apprendimento'!B12</f>
        <v>Proprietà linguistica</v>
      </c>
      <c r="B78" s="280"/>
      <c r="C78" s="280"/>
      <c r="D78" s="280"/>
      <c r="E78" s="280"/>
      <c r="F78" s="280"/>
      <c r="G78" s="280"/>
      <c r="H78" s="280"/>
      <c r="I78" s="280"/>
      <c r="J78" s="280"/>
      <c r="K78" s="280"/>
      <c r="L78" s="284" t="str">
        <f>IF('Processo di apprendimento'!I13&lt;&gt;"", " -" &amp; 'Processo di apprendimento'!J13,"") &amp; IF('Processo di apprendimento'!I14&lt;&gt;"", " -" &amp; 'Processo di apprendimento'!J14,"") &amp; IF('Processo di apprendimento'!I15&lt;&gt;"", " -" &amp; 'Processo di apprendimento'!J15,"") &amp; IF('Processo di apprendimento'!I16&lt;&gt;"", " -" &amp; 'Processo di apprendimento'!J16,"") &amp; IF('Processo di apprendimento'!I17&lt;&gt;"", " -" &amp; 'Processo di apprendimento'!J17,"") &amp; IF(OR('Processo di apprendimento'!I18&lt;&gt;"",'Processo di apprendimento'!L18&lt;&gt;""), " - " &amp; 'Processo di apprendimento'!L18,"")</f>
        <v/>
      </c>
      <c r="M78" s="284"/>
      <c r="N78" s="284"/>
      <c r="O78" s="284"/>
      <c r="P78" s="284"/>
      <c r="Q78" s="284"/>
      <c r="R78" s="284"/>
      <c r="S78" s="284"/>
      <c r="T78" s="284"/>
      <c r="U78" s="284"/>
      <c r="V78" s="284"/>
      <c r="W78" s="284" t="str">
        <f>IF('Processo di apprendimento'!W13&lt;&gt;"",'Processo di apprendimento'!W13,"")</f>
        <v/>
      </c>
      <c r="X78" s="284"/>
      <c r="Y78" s="284"/>
      <c r="Z78" s="284"/>
      <c r="AA78" s="284"/>
      <c r="AB78" s="284"/>
      <c r="AC78" s="284"/>
      <c r="AD78" s="284"/>
      <c r="AE78" s="284"/>
      <c r="AF78" s="284"/>
      <c r="AG78" s="284"/>
      <c r="AH78" s="284"/>
      <c r="AI78" s="300"/>
    </row>
    <row r="79" spans="1:35" s="140" customFormat="1" ht="37.5" customHeight="1">
      <c r="A79" s="316" t="str">
        <f>'Processo di apprendimento'!B21</f>
        <v>Memoria</v>
      </c>
      <c r="B79" s="317"/>
      <c r="C79" s="317"/>
      <c r="D79" s="317"/>
      <c r="E79" s="317"/>
      <c r="F79" s="317"/>
      <c r="G79" s="317"/>
      <c r="H79" s="317"/>
      <c r="I79" s="317"/>
      <c r="J79" s="317"/>
      <c r="K79" s="317"/>
      <c r="L79" s="248" t="str">
        <f>IF('Processo di apprendimento'!I22&lt;&gt;"", " -" &amp; 'Processo di apprendimento'!J22,"") &amp; IF('Processo di apprendimento'!I23&lt;&gt;"", " -" &amp; 'Processo di apprendimento'!J23,"") &amp; IF('Processo di apprendimento'!I24&lt;&gt;"", " -" &amp; 'Processo di apprendimento'!J24,"") &amp; IF('Processo di apprendimento'!I25&lt;&gt;"", " -" &amp; 'Processo di apprendimento'!J25,"") &amp; IF(OR('Processo di apprendimento'!I27&lt;&gt;"",'Processo di apprendimento'!L27&lt;&gt;""), " - " &amp; 'Processo di apprendimento'!L27,"")</f>
        <v/>
      </c>
      <c r="M79" s="249"/>
      <c r="N79" s="249"/>
      <c r="O79" s="249"/>
      <c r="P79" s="249"/>
      <c r="Q79" s="249"/>
      <c r="R79" s="249"/>
      <c r="S79" s="249"/>
      <c r="T79" s="249"/>
      <c r="U79" s="249"/>
      <c r="V79" s="250"/>
      <c r="W79" s="251" t="str">
        <f>IF('Processo di apprendimento'!W22&lt;&gt;"",'Processo di apprendimento'!W22,"")</f>
        <v/>
      </c>
      <c r="X79" s="252"/>
      <c r="Y79" s="252"/>
      <c r="Z79" s="252"/>
      <c r="AA79" s="252"/>
      <c r="AB79" s="252"/>
      <c r="AC79" s="252"/>
      <c r="AD79" s="252"/>
      <c r="AE79" s="252"/>
      <c r="AF79" s="252"/>
      <c r="AG79" s="252"/>
      <c r="AH79" s="252"/>
      <c r="AI79" s="253"/>
    </row>
    <row r="80" spans="1:35" s="140" customFormat="1" ht="37.5" customHeight="1">
      <c r="A80" s="329" t="str">
        <f>'Processo di apprendimento'!B30</f>
        <v>Attenzione</v>
      </c>
      <c r="B80" s="330"/>
      <c r="C80" s="330"/>
      <c r="D80" s="330"/>
      <c r="E80" s="330"/>
      <c r="F80" s="330"/>
      <c r="G80" s="330"/>
      <c r="H80" s="330"/>
      <c r="I80" s="330"/>
      <c r="J80" s="330"/>
      <c r="K80" s="330"/>
      <c r="L80" s="254" t="str">
        <f>IF('Processo di apprendimento'!I31&lt;&gt;"", " -" &amp; 'Processo di apprendimento'!J31,"") &amp; IF('Processo di apprendimento'!I32&lt;&gt;"", " -" &amp; 'Processo di apprendimento'!J32,"") &amp; IF('Processo di apprendimento'!I33&lt;&gt;"", " -" &amp; 'Processo di apprendimento'!J33,"") &amp; IF('Processo di apprendimento'!I34&lt;&gt;"", " -" &amp; 'Processo di apprendimento'!J34,"") &amp; IF(OR('Processo di apprendimento'!I35&lt;&gt;"",'Processo di apprendimento'!L35&lt;&gt;""), " - " &amp; 'Processo di apprendimento'!L35,"")</f>
        <v/>
      </c>
      <c r="M80" s="255"/>
      <c r="N80" s="255"/>
      <c r="O80" s="255"/>
      <c r="P80" s="255"/>
      <c r="Q80" s="255"/>
      <c r="R80" s="255"/>
      <c r="S80" s="255"/>
      <c r="T80" s="255"/>
      <c r="U80" s="255"/>
      <c r="V80" s="256"/>
      <c r="W80" s="257" t="str">
        <f>IF('Processo di apprendimento'!W31&lt;&gt;"",'Processo di apprendimento'!W31,"")</f>
        <v/>
      </c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59"/>
    </row>
    <row r="81" spans="1:35" s="140" customFormat="1" ht="37.5" customHeight="1">
      <c r="A81" s="316" t="str">
        <f>'Processo di apprendimento'!B38</f>
        <v>Affaticabilità</v>
      </c>
      <c r="B81" s="317"/>
      <c r="C81" s="317"/>
      <c r="D81" s="317"/>
      <c r="E81" s="317"/>
      <c r="F81" s="317"/>
      <c r="G81" s="317"/>
      <c r="H81" s="317"/>
      <c r="I81" s="317"/>
      <c r="J81" s="317"/>
      <c r="K81" s="317"/>
      <c r="L81" s="248" t="str">
        <f>IF('Processo di apprendimento'!I39&lt;&gt;"", " -" &amp; 'Processo di apprendimento'!J39,"") &amp; IF('Processo di apprendimento'!I40&lt;&gt;"", " -" &amp; 'Processo di apprendimento'!J40,"") &amp; IF('Processo di apprendimento'!I41&lt;&gt;"", " -" &amp; 'Processo di apprendimento'!J41,"") &amp; IF(OR('Processo di apprendimento'!I42&lt;&gt;"",'Processo di apprendimento'!L42&lt;&gt;""), " - " &amp; 'Processo di apprendimento'!L42,"")</f>
        <v/>
      </c>
      <c r="M81" s="249"/>
      <c r="N81" s="249"/>
      <c r="O81" s="249"/>
      <c r="P81" s="249"/>
      <c r="Q81" s="249"/>
      <c r="R81" s="249"/>
      <c r="S81" s="249"/>
      <c r="T81" s="249"/>
      <c r="U81" s="249"/>
      <c r="V81" s="250"/>
      <c r="W81" s="251" t="str">
        <f>IF('Processo di apprendimento'!W39&lt;&gt;"",'Processo di apprendimento'!W39,"")</f>
        <v/>
      </c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2"/>
      <c r="AI81" s="253"/>
    </row>
    <row r="82" spans="1:35" s="140" customFormat="1" ht="37.5" customHeight="1">
      <c r="A82" s="349" t="str">
        <f>'Processo di apprendimento'!B45</f>
        <v>Prassie</v>
      </c>
      <c r="B82" s="350"/>
      <c r="C82" s="350"/>
      <c r="D82" s="350"/>
      <c r="E82" s="350"/>
      <c r="F82" s="350"/>
      <c r="G82" s="350"/>
      <c r="H82" s="350"/>
      <c r="I82" s="350"/>
      <c r="J82" s="350"/>
      <c r="K82" s="350"/>
      <c r="L82" s="263" t="str">
        <f>IF('Processo di apprendimento'!I46&lt;&gt;"", " -" &amp; 'Processo di apprendimento'!J46,"") &amp; IF('Processo di apprendimento'!I47&lt;&gt;"", " -" &amp; 'Processo di apprendimento'!J47,"") &amp; IF('Processo di apprendimento'!I48&lt;&gt;"", " -" &amp; 'Processo di apprendimento'!J48,"") &amp; IF('Processo di apprendimento'!I49&lt;&gt;"", " -" &amp; 'Processo di apprendimento'!J49,"") &amp; IF(OR('Processo di apprendimento'!I50&lt;&gt;"",'Processo di apprendimento'!L50&lt;&gt;""), " - " &amp; 'Processo di apprendimento'!L50,"")</f>
        <v/>
      </c>
      <c r="M82" s="264"/>
      <c r="N82" s="264"/>
      <c r="O82" s="264"/>
      <c r="P82" s="264"/>
      <c r="Q82" s="264"/>
      <c r="R82" s="264"/>
      <c r="S82" s="264"/>
      <c r="T82" s="264"/>
      <c r="U82" s="264"/>
      <c r="V82" s="265"/>
      <c r="W82" s="266" t="str">
        <f>IF('Processo di apprendimento'!W46&lt;&gt;"",'Processo di apprendimento'!W46,"")</f>
        <v/>
      </c>
      <c r="X82" s="267"/>
      <c r="Y82" s="267"/>
      <c r="Z82" s="267"/>
      <c r="AA82" s="267"/>
      <c r="AB82" s="267"/>
      <c r="AC82" s="267"/>
      <c r="AD82" s="267"/>
      <c r="AE82" s="267"/>
      <c r="AF82" s="267"/>
      <c r="AG82" s="267"/>
      <c r="AH82" s="267"/>
      <c r="AI82" s="268"/>
    </row>
    <row r="83" spans="1:35" s="38" customFormat="1" ht="22.5" customHeight="1"/>
    <row r="84" spans="1:35" s="149" customFormat="1" ht="12">
      <c r="A84" s="148" t="str">
        <f>IF(Modulo!A$1&lt;&gt;"",Modulo!A$1,"")</f>
        <v>Istituto Comprensivo Statale Pietrasanta 2</v>
      </c>
      <c r="AI84" s="150" t="str">
        <f>B$15 &amp; "  di  " &amp; B$24</f>
        <v xml:space="preserve">Piano Didattico Personalizzato  di  </v>
      </c>
    </row>
    <row r="85" spans="1:35" s="38" customFormat="1" ht="12" customHeight="1">
      <c r="A85" s="135"/>
      <c r="AI85" s="136"/>
    </row>
    <row r="86" spans="1:35" s="22" customFormat="1">
      <c r="A86" s="37" t="str">
        <f>'Processo di apprendimento'!A57</f>
        <v>MOTIVAZIONE</v>
      </c>
    </row>
    <row r="87" spans="1:35" s="38" customFormat="1" ht="11.25" customHeight="1">
      <c r="A87" s="39"/>
      <c r="L87" s="278" t="s">
        <v>269</v>
      </c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 t="s">
        <v>270</v>
      </c>
      <c r="X87" s="278"/>
      <c r="Y87" s="278"/>
      <c r="Z87" s="278"/>
      <c r="AA87" s="278"/>
      <c r="AB87" s="278"/>
      <c r="AC87" s="278"/>
      <c r="AD87" s="278"/>
      <c r="AE87" s="278"/>
      <c r="AF87" s="278"/>
      <c r="AG87" s="278"/>
      <c r="AH87" s="278"/>
      <c r="AI87" s="278"/>
    </row>
    <row r="88" spans="1:35" s="140" customFormat="1" ht="36" customHeight="1">
      <c r="A88" s="279" t="str">
        <f>'Processo di apprendimento'!B60</f>
        <v>Partecipazione al dialogo educativo</v>
      </c>
      <c r="B88" s="280"/>
      <c r="C88" s="280"/>
      <c r="D88" s="280"/>
      <c r="E88" s="280"/>
      <c r="F88" s="280"/>
      <c r="G88" s="280"/>
      <c r="H88" s="280"/>
      <c r="I88" s="280"/>
      <c r="J88" s="280"/>
      <c r="K88" s="280"/>
      <c r="L88" s="281" t="str">
        <f>IF('Processo di apprendimento'!I61&lt;&gt;"", " -" &amp; 'Processo di apprendimento'!J61,"") &amp; IF('Processo di apprendimento'!I62&lt;&gt;"", " -" &amp; 'Processo di apprendimento'!J62,"") &amp; IF('Processo di apprendimento'!I63&lt;&gt;"", " -" &amp; 'Processo di apprendimento'!J63,"") &amp; IF('Processo di apprendimento'!I64&lt;&gt;"", " -" &amp; 'Processo di apprendimento'!J64,"") &amp; IF(OR('Processo di apprendimento'!I65&lt;&gt;"",'Processo di apprendimento'!L65&lt;&gt;""), " - " &amp; 'Processo di apprendimento'!L65,"")</f>
        <v/>
      </c>
      <c r="M88" s="282"/>
      <c r="N88" s="282"/>
      <c r="O88" s="282"/>
      <c r="P88" s="282"/>
      <c r="Q88" s="282"/>
      <c r="R88" s="282"/>
      <c r="S88" s="282"/>
      <c r="T88" s="282"/>
      <c r="U88" s="282"/>
      <c r="V88" s="283"/>
      <c r="W88" s="284" t="str">
        <f>IF('Processo di apprendimento'!W61&lt;&gt;"",'Processo di apprendimento'!W61,"")</f>
        <v/>
      </c>
      <c r="X88" s="284"/>
      <c r="Y88" s="284"/>
      <c r="Z88" s="284"/>
      <c r="AA88" s="284"/>
      <c r="AB88" s="284"/>
      <c r="AC88" s="284"/>
      <c r="AD88" s="284"/>
      <c r="AE88" s="284"/>
      <c r="AF88" s="284"/>
      <c r="AG88" s="284"/>
      <c r="AH88" s="284"/>
      <c r="AI88" s="300"/>
    </row>
    <row r="89" spans="1:35" s="140" customFormat="1" ht="36" customHeight="1">
      <c r="A89" s="245" t="str">
        <f>'Processo di apprendimento'!B68</f>
        <v>Consapevolezza delle proprie difficoltà</v>
      </c>
      <c r="B89" s="246"/>
      <c r="C89" s="246"/>
      <c r="D89" s="246"/>
      <c r="E89" s="246"/>
      <c r="F89" s="246"/>
      <c r="G89" s="246"/>
      <c r="H89" s="246"/>
      <c r="I89" s="246"/>
      <c r="J89" s="246"/>
      <c r="K89" s="247"/>
      <c r="L89" s="248" t="str">
        <f>IF('Processo di apprendimento'!I69&lt;&gt;"", " -" &amp; 'Processo di apprendimento'!J69,"") &amp; IF('Processo di apprendimento'!I70&lt;&gt;"", " -" &amp; 'Processo di apprendimento'!J70,"") &amp; IF('Processo di apprendimento'!I71&lt;&gt;"", " -" &amp; 'Processo di apprendimento'!J71,"") &amp; IF('Processo di apprendimento'!I72&lt;&gt;"", " -" &amp; 'Processo di apprendimento'!J72,"") &amp; IF(OR('Processo di apprendimento'!I73&lt;&gt;"",'Processo di apprendimento'!L73&lt;&gt;""), " - " &amp; 'Processo di apprendimento'!L73,"")</f>
        <v/>
      </c>
      <c r="M89" s="249"/>
      <c r="N89" s="249"/>
      <c r="O89" s="249"/>
      <c r="P89" s="249"/>
      <c r="Q89" s="249"/>
      <c r="R89" s="249"/>
      <c r="S89" s="249"/>
      <c r="T89" s="249"/>
      <c r="U89" s="249"/>
      <c r="V89" s="250"/>
      <c r="W89" s="251" t="str">
        <f>IF('Processo di apprendimento'!W69&lt;&gt;"",'Processo di apprendimento'!W69,"")</f>
        <v/>
      </c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2"/>
      <c r="AI89" s="253"/>
    </row>
    <row r="90" spans="1:35" s="140" customFormat="1" ht="36" customHeight="1">
      <c r="A90" s="275" t="str">
        <f>'Processo di apprendimento'!B76</f>
        <v>Consapevolezza dei propri punti di forza</v>
      </c>
      <c r="B90" s="276"/>
      <c r="C90" s="276"/>
      <c r="D90" s="276"/>
      <c r="E90" s="276"/>
      <c r="F90" s="276"/>
      <c r="G90" s="276"/>
      <c r="H90" s="276"/>
      <c r="I90" s="276"/>
      <c r="J90" s="276"/>
      <c r="K90" s="277"/>
      <c r="L90" s="254" t="str">
        <f>IF('Processo di apprendimento'!I77&lt;&gt;"", " -" &amp; 'Processo di apprendimento'!J77,"") &amp; IF('Processo di apprendimento'!I78&lt;&gt;"", " -" &amp; 'Processo di apprendimento'!J78,"") &amp; IF('Processo di apprendimento'!I79&lt;&gt;"", " -" &amp; 'Processo di apprendimento'!J79,"") &amp; IF('Processo di apprendimento'!I80&lt;&gt;"", " -" &amp; 'Processo di apprendimento'!J80,"") &amp; IF(OR('Processo di apprendimento'!I81&lt;&gt;"",'Processo di apprendimento'!L81&lt;&gt;""), " - " &amp; 'Processo di apprendimento'!L81,"")</f>
        <v/>
      </c>
      <c r="M90" s="255"/>
      <c r="N90" s="255"/>
      <c r="O90" s="255"/>
      <c r="P90" s="255"/>
      <c r="Q90" s="255"/>
      <c r="R90" s="255"/>
      <c r="S90" s="255"/>
      <c r="T90" s="255"/>
      <c r="U90" s="255"/>
      <c r="V90" s="256"/>
      <c r="W90" s="257" t="str">
        <f>IF('Processo di apprendimento'!W77&lt;&gt;"",'Processo di apprendimento'!W77,"")</f>
        <v/>
      </c>
      <c r="X90" s="258"/>
      <c r="Y90" s="258"/>
      <c r="Z90" s="258"/>
      <c r="AA90" s="258"/>
      <c r="AB90" s="258"/>
      <c r="AC90" s="258"/>
      <c r="AD90" s="258"/>
      <c r="AE90" s="258"/>
      <c r="AF90" s="258"/>
      <c r="AG90" s="258"/>
      <c r="AH90" s="258"/>
      <c r="AI90" s="259"/>
    </row>
    <row r="91" spans="1:35" s="140" customFormat="1" ht="36" customHeight="1">
      <c r="A91" s="245" t="str">
        <f>'Processo di apprendimento'!B84</f>
        <v>Autostima</v>
      </c>
      <c r="B91" s="246"/>
      <c r="C91" s="246"/>
      <c r="D91" s="246"/>
      <c r="E91" s="246"/>
      <c r="F91" s="246"/>
      <c r="G91" s="246"/>
      <c r="H91" s="246"/>
      <c r="I91" s="246"/>
      <c r="J91" s="246"/>
      <c r="K91" s="247"/>
      <c r="L91" s="248" t="str">
        <f>IF('Processo di apprendimento'!I85&lt;&gt;"", " -" &amp; 'Processo di apprendimento'!J85,"") &amp; IF('Processo di apprendimento'!I86&lt;&gt;"", " -" &amp; 'Processo di apprendimento'!J86,"") &amp; IF('Processo di apprendimento'!I87&lt;&gt;"", " -" &amp; 'Processo di apprendimento'!J87,"") &amp; IF('Processo di apprendimento'!I88&lt;&gt;"", " -" &amp; 'Processo di apprendimento'!J88,"") &amp; IF(OR('Processo di apprendimento'!I89&lt;&gt;"",'Processo di apprendimento'!L89&lt;&gt;""), " - " &amp; 'Processo di apprendimento'!L89,"")</f>
        <v/>
      </c>
      <c r="M91" s="249"/>
      <c r="N91" s="249"/>
      <c r="O91" s="249"/>
      <c r="P91" s="249"/>
      <c r="Q91" s="249"/>
      <c r="R91" s="249"/>
      <c r="S91" s="249"/>
      <c r="T91" s="249"/>
      <c r="U91" s="249"/>
      <c r="V91" s="250"/>
      <c r="W91" s="251" t="str">
        <f>IF('Processo di apprendimento'!W85&lt;&gt;"",'Processo di apprendimento'!W85,"")</f>
        <v/>
      </c>
      <c r="X91" s="252"/>
      <c r="Y91" s="252"/>
      <c r="Z91" s="252"/>
      <c r="AA91" s="252"/>
      <c r="AB91" s="252"/>
      <c r="AC91" s="252"/>
      <c r="AD91" s="252"/>
      <c r="AE91" s="252"/>
      <c r="AF91" s="252"/>
      <c r="AG91" s="252"/>
      <c r="AH91" s="252"/>
      <c r="AI91" s="253"/>
    </row>
    <row r="92" spans="1:35" s="140" customFormat="1" ht="36" customHeight="1">
      <c r="A92" s="260" t="str">
        <f>IF('Processo di apprendimento'!B94&lt;&gt;"",'Processo di apprendimento'!B94,"")</f>
        <v/>
      </c>
      <c r="B92" s="261"/>
      <c r="C92" s="261"/>
      <c r="D92" s="261"/>
      <c r="E92" s="261"/>
      <c r="F92" s="261"/>
      <c r="G92" s="261"/>
      <c r="H92" s="261"/>
      <c r="I92" s="261"/>
      <c r="J92" s="261"/>
      <c r="K92" s="262"/>
      <c r="L92" s="263" t="str">
        <f>IF('Processo di apprendimento'!I93&lt;&gt;"", " -" &amp; 'Processo di apprendimento'!J93,"") &amp; IF('Processo di apprendimento'!I94&lt;&gt;"", " -" &amp; 'Processo di apprendimento'!J94,"") &amp; IF('Processo di apprendimento'!I95&lt;&gt;"", " -" &amp; 'Processo di apprendimento'!J95,"") &amp; IF('Processo di apprendimento'!I96&lt;&gt;"", " -" &amp; 'Processo di apprendimento'!J96,"") &amp; IF(OR('Processo di apprendimento'!I97&lt;&gt;"",'Processo di apprendimento'!L97&lt;&gt;""), " - " &amp; 'Processo di apprendimento'!L97,"")</f>
        <v/>
      </c>
      <c r="M92" s="264"/>
      <c r="N92" s="264"/>
      <c r="O92" s="264"/>
      <c r="P92" s="264"/>
      <c r="Q92" s="264"/>
      <c r="R92" s="264"/>
      <c r="S92" s="264"/>
      <c r="T92" s="264"/>
      <c r="U92" s="264"/>
      <c r="V92" s="265"/>
      <c r="W92" s="266" t="str">
        <f>IF('Processo di apprendimento'!W93&lt;&gt;"",'Processo di apprendimento'!W93,"")</f>
        <v/>
      </c>
      <c r="X92" s="267"/>
      <c r="Y92" s="267"/>
      <c r="Z92" s="267"/>
      <c r="AA92" s="267"/>
      <c r="AB92" s="267"/>
      <c r="AC92" s="267"/>
      <c r="AD92" s="267"/>
      <c r="AE92" s="267"/>
      <c r="AF92" s="267"/>
      <c r="AG92" s="267"/>
      <c r="AH92" s="267"/>
      <c r="AI92" s="268"/>
    </row>
    <row r="93" spans="1:35" s="140" customFormat="1" ht="22.5" customHeight="1"/>
    <row r="94" spans="1:35" s="38" customFormat="1">
      <c r="A94" s="37"/>
    </row>
    <row r="95" spans="1:35" s="38" customFormat="1" ht="11.25" customHeight="1">
      <c r="A95" s="39"/>
      <c r="L95" s="278" t="s">
        <v>269</v>
      </c>
      <c r="M95" s="278"/>
      <c r="N95" s="278"/>
      <c r="O95" s="278"/>
      <c r="P95" s="278"/>
      <c r="Q95" s="278"/>
      <c r="R95" s="278"/>
      <c r="S95" s="278"/>
      <c r="T95" s="278"/>
      <c r="U95" s="278"/>
      <c r="V95" s="278"/>
      <c r="W95" s="278" t="s">
        <v>270</v>
      </c>
      <c r="X95" s="278"/>
      <c r="Y95" s="278"/>
      <c r="Z95" s="278"/>
      <c r="AA95" s="278"/>
      <c r="AB95" s="278"/>
      <c r="AC95" s="278"/>
      <c r="AD95" s="278"/>
      <c r="AE95" s="278"/>
      <c r="AF95" s="278"/>
      <c r="AG95" s="278"/>
      <c r="AH95" s="278"/>
      <c r="AI95" s="278"/>
    </row>
    <row r="96" spans="1:35" s="140" customFormat="1" ht="36" customHeight="1">
      <c r="A96" s="279" t="str">
        <f>'Descrizione dei comportamenti'!B12</f>
        <v>Comprensione delle consegne</v>
      </c>
      <c r="B96" s="280"/>
      <c r="C96" s="280"/>
      <c r="D96" s="280"/>
      <c r="E96" s="280"/>
      <c r="F96" s="280"/>
      <c r="G96" s="280"/>
      <c r="H96" s="280"/>
      <c r="I96" s="280"/>
      <c r="J96" s="280"/>
      <c r="K96" s="280"/>
      <c r="L96" s="281" t="str">
        <f>IF('Descrizione dei comportamenti'!I13&lt;&gt;"", " -" &amp; 'Descrizione dei comportamenti'!J13,"") &amp; IF('Descrizione dei comportamenti'!I14&lt;&gt;"", " -" &amp; 'Descrizione dei comportamenti'!J14,"") &amp; IF('Descrizione dei comportamenti'!I15&lt;&gt;"", " -" &amp; 'Descrizione dei comportamenti'!J15,"")  &amp; IF(OR('Descrizione dei comportamenti'!I16&lt;&gt;"",'Descrizione dei comportamenti'!L16&lt;&gt;""), " - " &amp; 'Descrizione dei comportamenti'!L16,"")</f>
        <v/>
      </c>
      <c r="M96" s="282"/>
      <c r="N96" s="282"/>
      <c r="O96" s="282"/>
      <c r="P96" s="282"/>
      <c r="Q96" s="282"/>
      <c r="R96" s="282"/>
      <c r="S96" s="282"/>
      <c r="T96" s="282"/>
      <c r="U96" s="282"/>
      <c r="V96" s="283"/>
      <c r="W96" s="284" t="str">
        <f>IF('Descrizione dei comportamenti'!W13&lt;&gt;"",'Descrizione dei comportamenti'!W13,"")</f>
        <v/>
      </c>
      <c r="X96" s="284"/>
      <c r="Y96" s="284"/>
      <c r="Z96" s="284"/>
      <c r="AA96" s="284"/>
      <c r="AB96" s="284"/>
      <c r="AC96" s="284"/>
      <c r="AD96" s="284"/>
      <c r="AE96" s="284"/>
      <c r="AF96" s="284"/>
      <c r="AG96" s="284"/>
      <c r="AH96" s="284"/>
      <c r="AI96" s="300"/>
    </row>
    <row r="97" spans="1:35" s="140" customFormat="1" ht="36" customHeight="1">
      <c r="A97" s="245" t="str">
        <f>'Descrizione dei comportamenti'!B19</f>
        <v>Esecuzione delle consegne</v>
      </c>
      <c r="B97" s="246"/>
      <c r="C97" s="246"/>
      <c r="D97" s="246"/>
      <c r="E97" s="246"/>
      <c r="F97" s="246"/>
      <c r="G97" s="246"/>
      <c r="H97" s="246"/>
      <c r="I97" s="246"/>
      <c r="J97" s="246"/>
      <c r="K97" s="247"/>
      <c r="L97" s="248" t="str">
        <f>IF('Descrizione dei comportamenti'!I20&lt;&gt;"", " -" &amp; 'Descrizione dei comportamenti'!J20,"") &amp; IF('Descrizione dei comportamenti'!I21&lt;&gt;"", " -" &amp; 'Descrizione dei comportamenti'!J21,"") &amp; IF('Descrizione dei comportamenti'!I22&lt;&gt;"", " -" &amp; 'Descrizione dei comportamenti'!J22,"")  &amp; IF(OR('Descrizione dei comportamenti'!I23&lt;&gt;"",'Descrizione dei comportamenti'!L23&lt;&gt;""), " - " &amp; 'Descrizione dei comportamenti'!L23,"")</f>
        <v/>
      </c>
      <c r="M97" s="249"/>
      <c r="N97" s="249"/>
      <c r="O97" s="249"/>
      <c r="P97" s="249"/>
      <c r="Q97" s="249"/>
      <c r="R97" s="249"/>
      <c r="S97" s="249"/>
      <c r="T97" s="249"/>
      <c r="U97" s="249"/>
      <c r="V97" s="250"/>
      <c r="W97" s="251" t="str">
        <f>IF('Descrizione dei comportamenti'!W20&lt;&gt;"",'Descrizione dei comportamenti'!W20,"")</f>
        <v/>
      </c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2"/>
      <c r="AI97" s="253"/>
    </row>
    <row r="98" spans="1:35" s="140" customFormat="1" ht="36" customHeight="1">
      <c r="A98" s="275" t="str">
        <f>'Descrizione dei comportamenti'!B26</f>
        <v>Partecipazione alle lezioni</v>
      </c>
      <c r="B98" s="276"/>
      <c r="C98" s="276"/>
      <c r="D98" s="276"/>
      <c r="E98" s="276"/>
      <c r="F98" s="276"/>
      <c r="G98" s="276"/>
      <c r="H98" s="276"/>
      <c r="I98" s="276"/>
      <c r="J98" s="276"/>
      <c r="K98" s="277"/>
      <c r="L98" s="254" t="str">
        <f>IF('Descrizione dei comportamenti'!I27&lt;&gt;"", " -" &amp; 'Descrizione dei comportamenti'!J27,"") &amp; IF('Descrizione dei comportamenti'!I28&lt;&gt;"", " -" &amp; 'Descrizione dei comportamenti'!J28,"") &amp; IF('Descrizione dei comportamenti'!I29&lt;&gt;"", " -" &amp; 'Descrizione dei comportamenti'!J29,"")  &amp; IF(OR('Descrizione dei comportamenti'!I30&lt;&gt;"",'Descrizione dei comportamenti'!L30&lt;&gt;""), " - " &amp; 'Descrizione dei comportamenti'!L30,"")</f>
        <v/>
      </c>
      <c r="M98" s="255"/>
      <c r="N98" s="255"/>
      <c r="O98" s="255"/>
      <c r="P98" s="255"/>
      <c r="Q98" s="255"/>
      <c r="R98" s="255"/>
      <c r="S98" s="255"/>
      <c r="T98" s="255"/>
      <c r="U98" s="255"/>
      <c r="V98" s="256"/>
      <c r="W98" s="257" t="str">
        <f>IF('Descrizione dei comportamenti'!W27&lt;&gt;"",'Descrizione dei comportamenti'!W27,"")</f>
        <v/>
      </c>
      <c r="X98" s="258"/>
      <c r="Y98" s="258"/>
      <c r="Z98" s="258"/>
      <c r="AA98" s="258"/>
      <c r="AB98" s="258"/>
      <c r="AC98" s="258"/>
      <c r="AD98" s="258"/>
      <c r="AE98" s="258"/>
      <c r="AF98" s="258"/>
      <c r="AG98" s="258"/>
      <c r="AH98" s="258"/>
      <c r="AI98" s="259"/>
    </row>
    <row r="99" spans="1:35" s="140" customFormat="1" ht="36" customHeight="1">
      <c r="A99" s="245" t="str">
        <f>'Descrizione dei comportamenti'!B33</f>
        <v>Pertinenza dell'intervento</v>
      </c>
      <c r="B99" s="246"/>
      <c r="C99" s="246"/>
      <c r="D99" s="246"/>
      <c r="E99" s="246"/>
      <c r="F99" s="246"/>
      <c r="G99" s="246"/>
      <c r="H99" s="246"/>
      <c r="I99" s="246"/>
      <c r="J99" s="246"/>
      <c r="K99" s="247"/>
      <c r="L99" s="248" t="str">
        <f>IF('Descrizione dei comportamenti'!I34&lt;&gt;"", " -" &amp; 'Descrizione dei comportamenti'!J34,"") &amp; IF('Descrizione dei comportamenti'!I35&lt;&gt;"", " -" &amp; 'Descrizione dei comportamenti'!J35,"") &amp; IF('Descrizione dei comportamenti'!I36&lt;&gt;"", " -" &amp; 'Descrizione dei comportamenti'!J36,"")  &amp; IF(OR('Descrizione dei comportamenti'!I37&lt;&gt;"",'Descrizione dei comportamenti'!L37&lt;&gt;""), " - " &amp; 'Descrizione dei comportamenti'!L37,"")</f>
        <v/>
      </c>
      <c r="M99" s="249"/>
      <c r="N99" s="249"/>
      <c r="O99" s="249"/>
      <c r="P99" s="249"/>
      <c r="Q99" s="249"/>
      <c r="R99" s="249"/>
      <c r="S99" s="249"/>
      <c r="T99" s="249"/>
      <c r="U99" s="249"/>
      <c r="V99" s="250"/>
      <c r="W99" s="251" t="str">
        <f>IF('Descrizione dei comportamenti'!W34&lt;&gt;"",'Descrizione dei comportamenti'!W34,"")</f>
        <v/>
      </c>
      <c r="X99" s="252"/>
      <c r="Y99" s="252"/>
      <c r="Z99" s="252"/>
      <c r="AA99" s="252"/>
      <c r="AB99" s="252"/>
      <c r="AC99" s="252"/>
      <c r="AD99" s="252"/>
      <c r="AE99" s="252"/>
      <c r="AF99" s="252"/>
      <c r="AG99" s="252"/>
      <c r="AH99" s="252"/>
      <c r="AI99" s="253"/>
    </row>
    <row r="100" spans="1:35" s="140" customFormat="1" ht="36" customHeight="1">
      <c r="A100" s="275" t="str">
        <f>'Descrizione dei comportamenti'!B40</f>
        <v>Autonomia nel lavoro</v>
      </c>
      <c r="B100" s="276"/>
      <c r="C100" s="276"/>
      <c r="D100" s="276"/>
      <c r="E100" s="276"/>
      <c r="F100" s="276"/>
      <c r="G100" s="276"/>
      <c r="H100" s="276"/>
      <c r="I100" s="276"/>
      <c r="J100" s="276"/>
      <c r="K100" s="277"/>
      <c r="L100" s="254" t="str">
        <f>IF('Descrizione dei comportamenti'!I41&lt;&gt;"", " -" &amp; 'Descrizione dei comportamenti'!J41,"") &amp; IF('Descrizione dei comportamenti'!I42&lt;&gt;"", " -" &amp; 'Descrizione dei comportamenti'!J42,"") &amp; IF('Descrizione dei comportamenti'!I43&lt;&gt;"", " -" &amp; 'Descrizione dei comportamenti'!J43,"")  &amp; IF(OR('Descrizione dei comportamenti'!I44&lt;&gt;"",'Descrizione dei comportamenti'!L44&lt;&gt;""), " - " &amp; 'Descrizione dei comportamenti'!L44,"")</f>
        <v/>
      </c>
      <c r="M100" s="255"/>
      <c r="N100" s="255"/>
      <c r="O100" s="255"/>
      <c r="P100" s="255"/>
      <c r="Q100" s="255"/>
      <c r="R100" s="255"/>
      <c r="S100" s="255"/>
      <c r="T100" s="255"/>
      <c r="U100" s="255"/>
      <c r="V100" s="256"/>
      <c r="W100" s="257" t="str">
        <f>IF('Descrizione dei comportamenti'!W41&lt;&gt;"",'Descrizione dei comportamenti'!W41,"")</f>
        <v/>
      </c>
      <c r="X100" s="258"/>
      <c r="Y100" s="258"/>
      <c r="Z100" s="258"/>
      <c r="AA100" s="258"/>
      <c r="AB100" s="258"/>
      <c r="AC100" s="258"/>
      <c r="AD100" s="258"/>
      <c r="AE100" s="258"/>
      <c r="AF100" s="258"/>
      <c r="AG100" s="258"/>
      <c r="AH100" s="258"/>
      <c r="AI100" s="259"/>
    </row>
    <row r="101" spans="1:35" s="140" customFormat="1" ht="36" customHeight="1">
      <c r="A101" s="245" t="str">
        <f>'Descrizione dei comportamenti'!B47</f>
        <v>Rispetto delle regole</v>
      </c>
      <c r="B101" s="246"/>
      <c r="C101" s="246"/>
      <c r="D101" s="246"/>
      <c r="E101" s="246"/>
      <c r="F101" s="246"/>
      <c r="G101" s="246"/>
      <c r="H101" s="246"/>
      <c r="I101" s="246"/>
      <c r="J101" s="246"/>
      <c r="K101" s="247"/>
      <c r="L101" s="248" t="str">
        <f>IF('Descrizione dei comportamenti'!I48&lt;&gt;"", " -" &amp; 'Descrizione dei comportamenti'!J48,"") &amp; IF('Descrizione dei comportamenti'!I49&lt;&gt;"", " -" &amp; 'Descrizione dei comportamenti'!J49,"") &amp; IF('Descrizione dei comportamenti'!I50&lt;&gt;"", " -" &amp; 'Descrizione dei comportamenti'!J50,"")  &amp; IF(OR('Descrizione dei comportamenti'!I51&lt;&gt;"",'Descrizione dei comportamenti'!L51&lt;&gt;""), " - " &amp; 'Descrizione dei comportamenti'!L51,"")</f>
        <v/>
      </c>
      <c r="M101" s="249"/>
      <c r="N101" s="249"/>
      <c r="O101" s="249"/>
      <c r="P101" s="249"/>
      <c r="Q101" s="249"/>
      <c r="R101" s="249"/>
      <c r="S101" s="249"/>
      <c r="T101" s="249"/>
      <c r="U101" s="249"/>
      <c r="V101" s="250"/>
      <c r="W101" s="251" t="str">
        <f>IF('Descrizione dei comportamenti'!W48&lt;&gt;"",'Descrizione dei comportamenti'!W48,"")</f>
        <v/>
      </c>
      <c r="X101" s="252"/>
      <c r="Y101" s="252"/>
      <c r="Z101" s="252"/>
      <c r="AA101" s="252"/>
      <c r="AB101" s="252"/>
      <c r="AC101" s="252"/>
      <c r="AD101" s="252"/>
      <c r="AE101" s="252"/>
      <c r="AF101" s="252"/>
      <c r="AG101" s="252"/>
      <c r="AH101" s="252"/>
      <c r="AI101" s="253"/>
    </row>
    <row r="102" spans="1:35" s="140" customFormat="1" ht="36" customHeight="1">
      <c r="A102" s="275" t="str">
        <f>'Descrizione dei comportamenti'!B54</f>
        <v>Attenzione ai richiami dell'insegnante / educatore</v>
      </c>
      <c r="B102" s="276"/>
      <c r="C102" s="276"/>
      <c r="D102" s="276"/>
      <c r="E102" s="276"/>
      <c r="F102" s="276"/>
      <c r="G102" s="276"/>
      <c r="H102" s="276"/>
      <c r="I102" s="276"/>
      <c r="J102" s="276"/>
      <c r="K102" s="277"/>
      <c r="L102" s="254" t="str">
        <f>IF('Descrizione dei comportamenti'!I55&lt;&gt;"", " -" &amp; 'Descrizione dei comportamenti'!J55,"") &amp; IF('Descrizione dei comportamenti'!I56&lt;&gt;"", " -" &amp; 'Descrizione dei comportamenti'!J56,"") &amp; IF('Descrizione dei comportamenti'!I57&lt;&gt;"", " -" &amp; 'Descrizione dei comportamenti'!J57,"")  &amp; IF(OR('Descrizione dei comportamenti'!I58&lt;&gt;"",'Descrizione dei comportamenti'!L58&lt;&gt;""), " - " &amp; 'Descrizione dei comportamenti'!L58,"")</f>
        <v/>
      </c>
      <c r="M102" s="255"/>
      <c r="N102" s="255"/>
      <c r="O102" s="255"/>
      <c r="P102" s="255"/>
      <c r="Q102" s="255"/>
      <c r="R102" s="255"/>
      <c r="S102" s="255"/>
      <c r="T102" s="255"/>
      <c r="U102" s="255"/>
      <c r="V102" s="256"/>
      <c r="W102" s="257" t="str">
        <f>IF('Descrizione dei comportamenti'!W55&lt;&gt;"",'Descrizione dei comportamenti'!W55,"")</f>
        <v/>
      </c>
      <c r="X102" s="258"/>
      <c r="Y102" s="258"/>
      <c r="Z102" s="258"/>
      <c r="AA102" s="258"/>
      <c r="AB102" s="258"/>
      <c r="AC102" s="258"/>
      <c r="AD102" s="258"/>
      <c r="AE102" s="258"/>
      <c r="AF102" s="258"/>
      <c r="AG102" s="258"/>
      <c r="AH102" s="258"/>
      <c r="AI102" s="259"/>
    </row>
    <row r="103" spans="1:35" s="140" customFormat="1" ht="36" customHeight="1">
      <c r="A103" s="245" t="str">
        <f>'Descrizione dei comportamenti'!B61</f>
        <v>Autocontrollo</v>
      </c>
      <c r="B103" s="246"/>
      <c r="C103" s="246"/>
      <c r="D103" s="246"/>
      <c r="E103" s="246"/>
      <c r="F103" s="246"/>
      <c r="G103" s="246"/>
      <c r="H103" s="246"/>
      <c r="I103" s="246"/>
      <c r="J103" s="246"/>
      <c r="K103" s="247"/>
      <c r="L103" s="248" t="str">
        <f>IF('Descrizione dei comportamenti'!I62&lt;&gt;"", " -" &amp; 'Descrizione dei comportamenti'!J62,"") &amp; IF('Descrizione dei comportamenti'!I63&lt;&gt;"", " -" &amp; 'Descrizione dei comportamenti'!J63,"") &amp; IF('Descrizione dei comportamenti'!I64&lt;&gt;"", " -" &amp; 'Descrizione dei comportamenti'!J64,"")  &amp; IF(OR('Descrizione dei comportamenti'!I65&lt;&gt;"",'Descrizione dei comportamenti'!L65&lt;&gt;""), " - " &amp; 'Descrizione dei comportamenti'!L65,"")</f>
        <v/>
      </c>
      <c r="M103" s="249"/>
      <c r="N103" s="249"/>
      <c r="O103" s="249"/>
      <c r="P103" s="249"/>
      <c r="Q103" s="249"/>
      <c r="R103" s="249"/>
      <c r="S103" s="249"/>
      <c r="T103" s="249"/>
      <c r="U103" s="249"/>
      <c r="V103" s="250"/>
      <c r="W103" s="251" t="str">
        <f>IF('Descrizione dei comportamenti'!W62&lt;&gt;"",'Descrizione dei comportamenti'!W62,"")</f>
        <v/>
      </c>
      <c r="X103" s="252"/>
      <c r="Y103" s="252"/>
      <c r="Z103" s="252"/>
      <c r="AA103" s="252"/>
      <c r="AB103" s="252"/>
      <c r="AC103" s="252"/>
      <c r="AD103" s="252"/>
      <c r="AE103" s="252"/>
      <c r="AF103" s="252"/>
      <c r="AG103" s="252"/>
      <c r="AH103" s="252"/>
      <c r="AI103" s="253"/>
    </row>
    <row r="104" spans="1:35" s="140" customFormat="1" ht="36" customHeight="1">
      <c r="A104" s="275" t="str">
        <f>'Descrizione dei comportamenti'!B68</f>
        <v>Gestione delle frustrazioni</v>
      </c>
      <c r="B104" s="276"/>
      <c r="C104" s="276"/>
      <c r="D104" s="276"/>
      <c r="E104" s="276"/>
      <c r="F104" s="276"/>
      <c r="G104" s="276"/>
      <c r="H104" s="276"/>
      <c r="I104" s="276"/>
      <c r="J104" s="276"/>
      <c r="K104" s="277"/>
      <c r="L104" s="254" t="str">
        <f>IF('Descrizione dei comportamenti'!I69&lt;&gt;"", " -" &amp; 'Descrizione dei comportamenti'!J69,"") &amp; IF('Descrizione dei comportamenti'!I70&lt;&gt;"", " -" &amp; 'Descrizione dei comportamenti'!J70,"") &amp; IF('Descrizione dei comportamenti'!I71&lt;&gt;"", " -" &amp; 'Descrizione dei comportamenti'!J71,"")  &amp; IF(OR('Descrizione dei comportamenti'!I72&lt;&gt;"",'Descrizione dei comportamenti'!L72&lt;&gt;""), " - " &amp; 'Descrizione dei comportamenti'!L72,"")</f>
        <v/>
      </c>
      <c r="M104" s="255"/>
      <c r="N104" s="255"/>
      <c r="O104" s="255"/>
      <c r="P104" s="255"/>
      <c r="Q104" s="255"/>
      <c r="R104" s="255"/>
      <c r="S104" s="255"/>
      <c r="T104" s="255"/>
      <c r="U104" s="255"/>
      <c r="V104" s="256"/>
      <c r="W104" s="257" t="str">
        <f>IF('Descrizione dei comportamenti'!W69&lt;&gt;"",'Descrizione dei comportamenti'!W69,"")</f>
        <v/>
      </c>
      <c r="X104" s="258"/>
      <c r="Y104" s="258"/>
      <c r="Z104" s="258"/>
      <c r="AA104" s="258"/>
      <c r="AB104" s="258"/>
      <c r="AC104" s="258"/>
      <c r="AD104" s="258"/>
      <c r="AE104" s="258"/>
      <c r="AF104" s="258"/>
      <c r="AG104" s="258"/>
      <c r="AH104" s="258"/>
      <c r="AI104" s="259"/>
    </row>
    <row r="105" spans="1:35" s="140" customFormat="1" ht="36" customHeight="1">
      <c r="A105" s="245" t="str">
        <f>'Descrizione dei comportamenti'!B75</f>
        <v>Partecipazione alle attività scolastiche</v>
      </c>
      <c r="B105" s="246"/>
      <c r="C105" s="246"/>
      <c r="D105" s="246"/>
      <c r="E105" s="246"/>
      <c r="F105" s="246"/>
      <c r="G105" s="246"/>
      <c r="H105" s="246"/>
      <c r="I105" s="246"/>
      <c r="J105" s="246"/>
      <c r="K105" s="247"/>
      <c r="L105" s="248" t="str">
        <f>IF('Descrizione dei comportamenti'!I76&lt;&gt;"", " -" &amp; 'Descrizione dei comportamenti'!J76,"") &amp; IF('Descrizione dei comportamenti'!I77&lt;&gt;"", " -" &amp; 'Descrizione dei comportamenti'!J77,"") &amp; IF('Descrizione dei comportamenti'!I78&lt;&gt;"", " -" &amp; 'Descrizione dei comportamenti'!J78,"")  &amp; IF(OR('Descrizione dei comportamenti'!I79&lt;&gt;"",'Descrizione dei comportamenti'!L79&lt;&gt;""), " - " &amp; 'Descrizione dei comportamenti'!L79,"")</f>
        <v/>
      </c>
      <c r="M105" s="249"/>
      <c r="N105" s="249"/>
      <c r="O105" s="249"/>
      <c r="P105" s="249"/>
      <c r="Q105" s="249"/>
      <c r="R105" s="249"/>
      <c r="S105" s="249"/>
      <c r="T105" s="249"/>
      <c r="U105" s="249"/>
      <c r="V105" s="250"/>
      <c r="W105" s="251" t="str">
        <f>IF('Descrizione dei comportamenti'!W76&lt;&gt;"",'Descrizione dei comportamenti'!W76,"")</f>
        <v/>
      </c>
      <c r="X105" s="252"/>
      <c r="Y105" s="252"/>
      <c r="Z105" s="252"/>
      <c r="AA105" s="252"/>
      <c r="AB105" s="252"/>
      <c r="AC105" s="252"/>
      <c r="AD105" s="252"/>
      <c r="AE105" s="252"/>
      <c r="AF105" s="252"/>
      <c r="AG105" s="252"/>
      <c r="AH105" s="252"/>
      <c r="AI105" s="253"/>
    </row>
    <row r="106" spans="1:35" s="140" customFormat="1" ht="36" customHeight="1">
      <c r="A106" s="275" t="str">
        <f>'Descrizione dei comportamenti'!B82</f>
        <v>Relazione con i pari</v>
      </c>
      <c r="B106" s="276"/>
      <c r="C106" s="276"/>
      <c r="D106" s="276"/>
      <c r="E106" s="276"/>
      <c r="F106" s="276"/>
      <c r="G106" s="276"/>
      <c r="H106" s="276"/>
      <c r="I106" s="276"/>
      <c r="J106" s="276"/>
      <c r="K106" s="277"/>
      <c r="L106" s="254" t="str">
        <f>IF('Descrizione dei comportamenti'!I83&lt;&gt;"", " -" &amp; 'Descrizione dei comportamenti'!J83,"") &amp; IF('Descrizione dei comportamenti'!I84&lt;&gt;"", " -" &amp; 'Descrizione dei comportamenti'!J84,"") &amp; IF('Descrizione dei comportamenti'!I85&lt;&gt;"", " -" &amp; 'Descrizione dei comportamenti'!J85,"")  &amp; IF(OR('Descrizione dei comportamenti'!I86&lt;&gt;"",'Descrizione dei comportamenti'!L86&lt;&gt;""), " - " &amp; 'Descrizione dei comportamenti'!L86,"")</f>
        <v/>
      </c>
      <c r="M106" s="255"/>
      <c r="N106" s="255"/>
      <c r="O106" s="255"/>
      <c r="P106" s="255"/>
      <c r="Q106" s="255"/>
      <c r="R106" s="255"/>
      <c r="S106" s="255"/>
      <c r="T106" s="255"/>
      <c r="U106" s="255"/>
      <c r="V106" s="256"/>
      <c r="W106" s="257" t="str">
        <f>IF('Descrizione dei comportamenti'!W83&lt;&gt;"",'Descrizione dei comportamenti'!W83,"")</f>
        <v/>
      </c>
      <c r="X106" s="258"/>
      <c r="Y106" s="258"/>
      <c r="Z106" s="258"/>
      <c r="AA106" s="258"/>
      <c r="AB106" s="258"/>
      <c r="AC106" s="258"/>
      <c r="AD106" s="258"/>
      <c r="AE106" s="258"/>
      <c r="AF106" s="258"/>
      <c r="AG106" s="258"/>
      <c r="AH106" s="258"/>
      <c r="AI106" s="259"/>
    </row>
    <row r="107" spans="1:35" s="140" customFormat="1" ht="36" customHeight="1">
      <c r="A107" s="245" t="str">
        <f>'Descrizione dei comportamenti'!B89</f>
        <v>Svolgimento regolare dei compiti a casa</v>
      </c>
      <c r="B107" s="246"/>
      <c r="C107" s="246"/>
      <c r="D107" s="246"/>
      <c r="E107" s="246"/>
      <c r="F107" s="246"/>
      <c r="G107" s="246"/>
      <c r="H107" s="246"/>
      <c r="I107" s="246"/>
      <c r="J107" s="246"/>
      <c r="K107" s="247"/>
      <c r="L107" s="248" t="str">
        <f>IF('Descrizione dei comportamenti'!I90&lt;&gt;"", " -" &amp; 'Descrizione dei comportamenti'!J90,"") &amp; IF('Descrizione dei comportamenti'!I91&lt;&gt;"", " -" &amp; 'Descrizione dei comportamenti'!J91,"") &amp; IF('Descrizione dei comportamenti'!I92&lt;&gt;"", " -" &amp; 'Descrizione dei comportamenti'!J92,"")  &amp; IF(OR('Descrizione dei comportamenti'!I93&lt;&gt;"",'Descrizione dei comportamenti'!L93&lt;&gt;""), " - " &amp; 'Descrizione dei comportamenti'!L93,"")</f>
        <v/>
      </c>
      <c r="M107" s="249"/>
      <c r="N107" s="249"/>
      <c r="O107" s="249"/>
      <c r="P107" s="249"/>
      <c r="Q107" s="249"/>
      <c r="R107" s="249"/>
      <c r="S107" s="249"/>
      <c r="T107" s="249"/>
      <c r="U107" s="249"/>
      <c r="V107" s="250"/>
      <c r="W107" s="251" t="str">
        <f>IF('Descrizione dei comportamenti'!W90&lt;&gt;"",'Descrizione dei comportamenti'!W90,"")</f>
        <v/>
      </c>
      <c r="X107" s="252"/>
      <c r="Y107" s="252"/>
      <c r="Z107" s="252"/>
      <c r="AA107" s="252"/>
      <c r="AB107" s="252"/>
      <c r="AC107" s="252"/>
      <c r="AD107" s="252"/>
      <c r="AE107" s="252"/>
      <c r="AF107" s="252"/>
      <c r="AG107" s="252"/>
      <c r="AH107" s="252"/>
      <c r="AI107" s="253"/>
    </row>
    <row r="108" spans="1:35" s="140" customFormat="1" ht="36" customHeight="1">
      <c r="A108" s="275" t="str">
        <f>'Descrizione dei comportamenti'!B96</f>
        <v xml:space="preserve">Porta a scuola i materiali necessari </v>
      </c>
      <c r="B108" s="276"/>
      <c r="C108" s="276"/>
      <c r="D108" s="276"/>
      <c r="E108" s="276"/>
      <c r="F108" s="276"/>
      <c r="G108" s="276"/>
      <c r="H108" s="276"/>
      <c r="I108" s="276"/>
      <c r="J108" s="276"/>
      <c r="K108" s="277"/>
      <c r="L108" s="254" t="str">
        <f>IF('Descrizione dei comportamenti'!I97&lt;&gt;"", " -" &amp; 'Descrizione dei comportamenti'!J97,"") &amp; IF('Descrizione dei comportamenti'!I98&lt;&gt;"", " -" &amp; 'Descrizione dei comportamenti'!J98,"") &amp; IF('Descrizione dei comportamenti'!I99&lt;&gt;"", " -" &amp; 'Descrizione dei comportamenti'!J99,"")  &amp; IF(OR('Descrizione dei comportamenti'!I100&lt;&gt;"",'Descrizione dei comportamenti'!L100&lt;&gt;""), " - " &amp; 'Descrizione dei comportamenti'!L100,"")</f>
        <v/>
      </c>
      <c r="M108" s="255"/>
      <c r="N108" s="255"/>
      <c r="O108" s="255"/>
      <c r="P108" s="255"/>
      <c r="Q108" s="255"/>
      <c r="R108" s="255"/>
      <c r="S108" s="255"/>
      <c r="T108" s="255"/>
      <c r="U108" s="255"/>
      <c r="V108" s="256"/>
      <c r="W108" s="257" t="str">
        <f>IF('Descrizione dei comportamenti'!W97&lt;&gt;"",'Descrizione dei comportamenti'!W97,"")</f>
        <v/>
      </c>
      <c r="X108" s="258"/>
      <c r="Y108" s="258"/>
      <c r="Z108" s="258"/>
      <c r="AA108" s="258"/>
      <c r="AB108" s="258"/>
      <c r="AC108" s="258"/>
      <c r="AD108" s="258"/>
      <c r="AE108" s="258"/>
      <c r="AF108" s="258"/>
      <c r="AG108" s="258"/>
      <c r="AH108" s="258"/>
      <c r="AI108" s="259"/>
    </row>
    <row r="109" spans="1:35" s="140" customFormat="1" ht="36" customHeight="1">
      <c r="A109" s="245" t="str">
        <f>'Descrizione dei comportamenti'!B103</f>
        <v>Cura dei materiali (propri e della scuola)</v>
      </c>
      <c r="B109" s="246"/>
      <c r="C109" s="246"/>
      <c r="D109" s="246"/>
      <c r="E109" s="246"/>
      <c r="F109" s="246"/>
      <c r="G109" s="246"/>
      <c r="H109" s="246"/>
      <c r="I109" s="246"/>
      <c r="J109" s="246"/>
      <c r="K109" s="247"/>
      <c r="L109" s="248" t="str">
        <f>IF('Descrizione dei comportamenti'!I104&lt;&gt;"", " -" &amp; 'Descrizione dei comportamenti'!J104,"") &amp; IF('Descrizione dei comportamenti'!I105&lt;&gt;"", " -" &amp; 'Descrizione dei comportamenti'!J105,"") &amp; IF('Descrizione dei comportamenti'!I106&lt;&gt;"", " -" &amp; 'Descrizione dei comportamenti'!J106,"")  &amp; IF(OR('Descrizione dei comportamenti'!I107&lt;&gt;"",'Descrizione dei comportamenti'!L107&lt;&gt;""), " - " &amp; 'Descrizione dei comportamenti'!L107,"")</f>
        <v/>
      </c>
      <c r="M109" s="249"/>
      <c r="N109" s="249"/>
      <c r="O109" s="249"/>
      <c r="P109" s="249"/>
      <c r="Q109" s="249"/>
      <c r="R109" s="249"/>
      <c r="S109" s="249"/>
      <c r="T109" s="249"/>
      <c r="U109" s="249"/>
      <c r="V109" s="250"/>
      <c r="W109" s="251" t="str">
        <f>IF('Descrizione dei comportamenti'!W104&lt;&gt;"",'Descrizione dei comportamenti'!W104,"")</f>
        <v/>
      </c>
      <c r="X109" s="252"/>
      <c r="Y109" s="252"/>
      <c r="Z109" s="252"/>
      <c r="AA109" s="252"/>
      <c r="AB109" s="252"/>
      <c r="AC109" s="252"/>
      <c r="AD109" s="252"/>
      <c r="AE109" s="252"/>
      <c r="AF109" s="252"/>
      <c r="AG109" s="252"/>
      <c r="AH109" s="252"/>
      <c r="AI109" s="253"/>
    </row>
    <row r="110" spans="1:35" s="140" customFormat="1" ht="36" customHeight="1">
      <c r="A110" s="260" t="str">
        <f>IF('Descrizione dei comportamenti'!B112&lt;&gt;"",'Descrizione dei comportamenti'!B112,"")</f>
        <v/>
      </c>
      <c r="B110" s="261"/>
      <c r="C110" s="261"/>
      <c r="D110" s="261"/>
      <c r="E110" s="261"/>
      <c r="F110" s="261"/>
      <c r="G110" s="261"/>
      <c r="H110" s="261"/>
      <c r="I110" s="261"/>
      <c r="J110" s="261"/>
      <c r="K110" s="262"/>
      <c r="L110" s="263" t="str">
        <f>IF('Descrizione dei comportamenti'!I111&lt;&gt;"", " -" &amp; 'Descrizione dei comportamenti'!J111,"") &amp; IF('Descrizione dei comportamenti'!I112&lt;&gt;"", " -" &amp; 'Descrizione dei comportamenti'!J112,"") &amp; IF('Descrizione dei comportamenti'!I113&lt;&gt;"", " -" &amp; 'Descrizione dei comportamenti'!J113,"")  &amp; IF(OR('Descrizione dei comportamenti'!I114&lt;&gt;"",'Descrizione dei comportamenti'!L114&lt;&gt;""), " - " &amp; 'Descrizione dei comportamenti'!L114,"")</f>
        <v/>
      </c>
      <c r="M110" s="264"/>
      <c r="N110" s="264"/>
      <c r="O110" s="264"/>
      <c r="P110" s="264"/>
      <c r="Q110" s="264"/>
      <c r="R110" s="264"/>
      <c r="S110" s="264"/>
      <c r="T110" s="264"/>
      <c r="U110" s="264"/>
      <c r="V110" s="265"/>
      <c r="W110" s="266" t="str">
        <f>IF('Descrizione dei comportamenti'!W111&lt;&gt;"",'Descrizione dei comportamenti'!W111,"")</f>
        <v/>
      </c>
      <c r="X110" s="267"/>
      <c r="Y110" s="267"/>
      <c r="Z110" s="267"/>
      <c r="AA110" s="267"/>
      <c r="AB110" s="267"/>
      <c r="AC110" s="267"/>
      <c r="AD110" s="267"/>
      <c r="AE110" s="267"/>
      <c r="AF110" s="267"/>
      <c r="AG110" s="267"/>
      <c r="AH110" s="267"/>
      <c r="AI110" s="268"/>
    </row>
    <row r="111" spans="1:35" s="149" customFormat="1" ht="12">
      <c r="A111" s="148" t="str">
        <f>IF(Modulo!A$1&lt;&gt;"",Modulo!A$1,"")</f>
        <v>Istituto Comprensivo Statale Pietrasanta 2</v>
      </c>
      <c r="AI111" s="150" t="str">
        <f>B$15 &amp; "  di  " &amp; B$24</f>
        <v xml:space="preserve">Piano Didattico Personalizzato  di  </v>
      </c>
    </row>
    <row r="112" spans="1:35" s="38" customFormat="1" ht="3" customHeight="1">
      <c r="A112" s="135"/>
      <c r="AI112" s="136"/>
    </row>
    <row r="113" spans="1:35" s="140" customFormat="1" ht="15" customHeight="1"/>
    <row r="114" spans="1:35" s="140" customFormat="1" ht="6" customHeight="1"/>
    <row r="115" spans="1:35" s="38" customFormat="1">
      <c r="A115" s="37" t="str">
        <f>'Abilità strumentali'!A9</f>
        <v>LETTURA</v>
      </c>
    </row>
    <row r="116" spans="1:35" s="38" customFormat="1" ht="12.75">
      <c r="A116" s="39"/>
      <c r="L116" s="278" t="s">
        <v>269</v>
      </c>
      <c r="M116" s="278"/>
      <c r="N116" s="278"/>
      <c r="O116" s="278"/>
      <c r="P116" s="278"/>
      <c r="Q116" s="278"/>
      <c r="R116" s="278"/>
      <c r="S116" s="278"/>
      <c r="T116" s="278"/>
      <c r="U116" s="278"/>
      <c r="V116" s="278"/>
      <c r="W116" s="278" t="s">
        <v>270</v>
      </c>
      <c r="X116" s="278"/>
      <c r="Y116" s="278"/>
      <c r="Z116" s="278"/>
      <c r="AA116" s="278"/>
      <c r="AB116" s="278"/>
      <c r="AC116" s="278"/>
      <c r="AD116" s="278"/>
      <c r="AE116" s="278"/>
      <c r="AF116" s="278"/>
      <c r="AG116" s="278"/>
      <c r="AH116" s="278"/>
      <c r="AI116" s="278"/>
    </row>
    <row r="117" spans="1:35" s="140" customFormat="1" ht="37.5" customHeight="1">
      <c r="A117" s="279" t="str">
        <f>'Abilità strumentali'!B12</f>
        <v>Velocità</v>
      </c>
      <c r="B117" s="280"/>
      <c r="C117" s="280"/>
      <c r="D117" s="280"/>
      <c r="E117" s="280"/>
      <c r="F117" s="280"/>
      <c r="G117" s="280"/>
      <c r="H117" s="280"/>
      <c r="I117" s="280"/>
      <c r="J117" s="280"/>
      <c r="K117" s="280"/>
      <c r="L117" s="284" t="str">
        <f>IF('Abilità strumentali'!I13&lt;&gt;""," -" &amp; 'Abilità strumentali'!J13,"") &amp; IF('Abilità strumentali'!I14&lt;&gt;""," -" &amp; 'Abilità strumentali'!J14,"") &amp; IF('Abilità strumentali'!I15&lt;&gt;""," -" &amp; 'Abilità strumentali'!J15,"") &amp; IF(OR('Abilità strumentali'!I16&lt;&gt;"",'Abilità strumentali'!L16&lt;&gt;"")," - " &amp; 'Abilità strumentali'!L16,"")</f>
        <v/>
      </c>
      <c r="M117" s="284"/>
      <c r="N117" s="284"/>
      <c r="O117" s="284"/>
      <c r="P117" s="284"/>
      <c r="Q117" s="284"/>
      <c r="R117" s="284"/>
      <c r="S117" s="284"/>
      <c r="T117" s="284"/>
      <c r="U117" s="284"/>
      <c r="V117" s="284"/>
      <c r="W117" s="284" t="str">
        <f>IF('Abilità strumentali'!V13&lt;&gt;"",'Abilità strumentali'!V13,"")</f>
        <v/>
      </c>
      <c r="X117" s="284"/>
      <c r="Y117" s="284"/>
      <c r="Z117" s="284"/>
      <c r="AA117" s="284"/>
      <c r="AB117" s="284"/>
      <c r="AC117" s="284"/>
      <c r="AD117" s="284"/>
      <c r="AE117" s="284"/>
      <c r="AF117" s="284"/>
      <c r="AG117" s="284"/>
      <c r="AH117" s="284"/>
      <c r="AI117" s="300"/>
    </row>
    <row r="118" spans="1:35" s="140" customFormat="1" ht="37.5" customHeight="1">
      <c r="A118" s="245" t="str">
        <f>'Abilità strumentali'!B19</f>
        <v>Correttezza</v>
      </c>
      <c r="B118" s="246"/>
      <c r="C118" s="246"/>
      <c r="D118" s="246"/>
      <c r="E118" s="246"/>
      <c r="F118" s="246"/>
      <c r="G118" s="246"/>
      <c r="H118" s="246"/>
      <c r="I118" s="246"/>
      <c r="J118" s="246"/>
      <c r="K118" s="247"/>
      <c r="L118" s="301" t="str">
        <f>IF('Abilità strumentali'!I20&lt;&gt;"",'Abilità strumentali'!J20,IF('Abilità strumentali'!I21&lt;&gt;"",'Abilità strumentali'!J21 &amp; IF(COUNTBLANK('Abilità strumentali'!J23:J27)&lt;5," (" &amp; 'Abilità strumentali'!J22 &amp; IF('Abilità strumentali'!J23&lt;&gt;"",'Abilità strumentali'!K23,"") &amp; IF('Abilità strumentali'!J24&lt;&gt;"",'Abilità strumentali'!K24,"") &amp; IF('Abilità strumentali'!J25&lt;&gt;"",'Abilità strumentali'!K25,"") &amp; IF('Abilità strumentali'!J26&lt;&gt;"",'Abilità strumentali'!K26,"") &amp; IF('Abilità strumentali'!M27&lt;&gt;"",'Abilità strumentali'!M27,"")  &amp; 'Abilità strumentali'!Q23 &amp; ")",""),""))</f>
        <v/>
      </c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  <c r="W118" s="251" t="str">
        <f>IF('Abilità strumentali'!V20&lt;&gt;"",'Abilità strumentali'!V20,"")</f>
        <v/>
      </c>
      <c r="X118" s="252"/>
      <c r="Y118" s="252"/>
      <c r="Z118" s="252"/>
      <c r="AA118" s="252"/>
      <c r="AB118" s="252"/>
      <c r="AC118" s="252"/>
      <c r="AD118" s="252"/>
      <c r="AE118" s="252"/>
      <c r="AF118" s="252"/>
      <c r="AG118" s="252"/>
      <c r="AH118" s="252"/>
      <c r="AI118" s="253"/>
    </row>
    <row r="119" spans="1:35" s="140" customFormat="1" ht="37.5" customHeight="1">
      <c r="A119" s="275" t="str">
        <f>'Abilità strumentali'!B30</f>
        <v>Comprensione</v>
      </c>
      <c r="B119" s="276"/>
      <c r="C119" s="276"/>
      <c r="D119" s="276"/>
      <c r="E119" s="276"/>
      <c r="F119" s="276"/>
      <c r="G119" s="276"/>
      <c r="H119" s="276"/>
      <c r="I119" s="276"/>
      <c r="J119" s="276"/>
      <c r="K119" s="277"/>
      <c r="L119" s="254" t="str">
        <f>IF('Abilità strumentali'!I31&lt;&gt;""," -" &amp; 'Abilità strumentali'!J31,"") &amp; IF('Abilità strumentali'!I32&lt;&gt;""," -" &amp; 'Abilità strumentali'!J32,"") &amp; IF('Abilità strumentali'!I33&lt;&gt;""," -" &amp; 'Abilità strumentali'!J33,"") &amp; IF('Abilità strumentali'!I34&lt;&gt;""," -" &amp; 'Abilità strumentali'!J34,"") &amp; IF(OR('Abilità strumentali'!I35&lt;&gt;"",'Abilità strumentali'!L35&lt;&gt;"")," - " &amp; 'Abilità strumentali'!L35,"")</f>
        <v/>
      </c>
      <c r="M119" s="255"/>
      <c r="N119" s="255"/>
      <c r="O119" s="255"/>
      <c r="P119" s="255"/>
      <c r="Q119" s="255"/>
      <c r="R119" s="255"/>
      <c r="S119" s="255"/>
      <c r="T119" s="255"/>
      <c r="U119" s="255"/>
      <c r="V119" s="256"/>
      <c r="W119" s="257" t="str">
        <f>IF('Abilità strumentali'!V31&lt;&gt;"",'Abilità strumentali'!V31,"")</f>
        <v/>
      </c>
      <c r="X119" s="258"/>
      <c r="Y119" s="258"/>
      <c r="Z119" s="258"/>
      <c r="AA119" s="258"/>
      <c r="AB119" s="258"/>
      <c r="AC119" s="258"/>
      <c r="AD119" s="258"/>
      <c r="AE119" s="258"/>
      <c r="AF119" s="258"/>
      <c r="AG119" s="258"/>
      <c r="AH119" s="258"/>
      <c r="AI119" s="259"/>
    </row>
    <row r="120" spans="1:35" s="140" customFormat="1" ht="37.5" customHeight="1">
      <c r="A120" s="286" t="str">
        <f>IF('Abilità strumentali'!B40&lt;&gt;"",'Abilità strumentali'!B40,"")</f>
        <v/>
      </c>
      <c r="B120" s="287"/>
      <c r="C120" s="287"/>
      <c r="D120" s="287"/>
      <c r="E120" s="287"/>
      <c r="F120" s="287"/>
      <c r="G120" s="287"/>
      <c r="H120" s="287"/>
      <c r="I120" s="287"/>
      <c r="J120" s="287"/>
      <c r="K120" s="288"/>
      <c r="L120" s="269" t="str">
        <f>IF('Abilità strumentali'!L39&lt;&gt;"",'Abilità strumentali'!L39,"")</f>
        <v/>
      </c>
      <c r="M120" s="270"/>
      <c r="N120" s="270"/>
      <c r="O120" s="270"/>
      <c r="P120" s="270"/>
      <c r="Q120" s="270"/>
      <c r="R120" s="270"/>
      <c r="S120" s="270"/>
      <c r="T120" s="270"/>
      <c r="U120" s="270"/>
      <c r="V120" s="271"/>
      <c r="W120" s="272" t="str">
        <f>IF('Abilità strumentali'!V39&lt;&gt;"",'Abilità strumentali'!V39,"")</f>
        <v/>
      </c>
      <c r="X120" s="273"/>
      <c r="Y120" s="273"/>
      <c r="Z120" s="273"/>
      <c r="AA120" s="273"/>
      <c r="AB120" s="273"/>
      <c r="AC120" s="273"/>
      <c r="AD120" s="273"/>
      <c r="AE120" s="273"/>
      <c r="AF120" s="273"/>
      <c r="AG120" s="273"/>
      <c r="AH120" s="273"/>
      <c r="AI120" s="274"/>
    </row>
    <row r="121" spans="1:35" s="140" customFormat="1" ht="14.25" customHeight="1"/>
    <row r="122" spans="1:35" s="38" customFormat="1">
      <c r="A122" s="37" t="str">
        <f>'Abilità strumentali'!A46</f>
        <v>SCRITTURA</v>
      </c>
    </row>
    <row r="123" spans="1:35" s="42" customFormat="1" ht="22.5" customHeight="1">
      <c r="A123" s="41"/>
      <c r="B123" s="41"/>
      <c r="C123" s="43" t="str">
        <f>'Abilità strumentali'!B48</f>
        <v>Sotto dettatura</v>
      </c>
      <c r="L123" s="224" t="s">
        <v>269</v>
      </c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 t="s">
        <v>270</v>
      </c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s="140" customFormat="1" ht="37.5" customHeight="1">
      <c r="A124" s="294" t="str">
        <f>'Abilità strumentali'!B49</f>
        <v>Produzione</v>
      </c>
      <c r="B124" s="295"/>
      <c r="C124" s="295"/>
      <c r="D124" s="295"/>
      <c r="E124" s="295"/>
      <c r="F124" s="295"/>
      <c r="G124" s="295"/>
      <c r="H124" s="295"/>
      <c r="I124" s="295"/>
      <c r="J124" s="295"/>
      <c r="K124" s="296"/>
      <c r="L124" s="281" t="str">
        <f>IF('Abilità strumentali'!I50&lt;&gt;""," -" &amp; 'Abilità strumentali'!J50,"") &amp; IF('Abilità strumentali'!I51&lt;&gt;""," -" &amp; 'Abilità strumentali'!J51,"") &amp; IF('Abilità strumentali'!I52&lt;&gt;""," -" &amp; 'Abilità strumentali'!J52,"") &amp; IF(OR('Abilità strumentali'!I53&lt;&gt;"",'Abilità strumentali'!L53)," - " &amp; 'Abilità strumentali'!L53,"")</f>
        <v/>
      </c>
      <c r="M124" s="282"/>
      <c r="N124" s="282"/>
      <c r="O124" s="282"/>
      <c r="P124" s="282"/>
      <c r="Q124" s="282"/>
      <c r="R124" s="282"/>
      <c r="S124" s="282"/>
      <c r="T124" s="282"/>
      <c r="U124" s="282"/>
      <c r="V124" s="283"/>
      <c r="W124" s="281" t="str">
        <f>IF('Abilità strumentali'!V50&lt;&gt;"",'Abilità strumentali'!V50,"")</f>
        <v/>
      </c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85"/>
    </row>
    <row r="125" spans="1:35" s="140" customFormat="1" ht="37.5" customHeight="1">
      <c r="A125" s="245" t="str">
        <f>'Abilità strumentali'!B56</f>
        <v>Errori tipici</v>
      </c>
      <c r="B125" s="246"/>
      <c r="C125" s="246"/>
      <c r="D125" s="246"/>
      <c r="E125" s="246"/>
      <c r="F125" s="246"/>
      <c r="G125" s="246"/>
      <c r="H125" s="246"/>
      <c r="I125" s="246"/>
      <c r="J125" s="246"/>
      <c r="K125" s="247"/>
      <c r="L125" s="248" t="str">
        <f>IF('Abilità strumentali'!I57&lt;&gt;""," -" &amp; 'Abilità strumentali'!J57,"") &amp; IF('Abilità strumentali'!I58&lt;&gt;""," -" &amp; 'Abilità strumentali'!J58,"") &amp; IF('Abilità strumentali'!I59&lt;&gt;""," -" &amp; 'Abilità strumentali'!J59,"") &amp; IF(OR('Abilità strumentali'!I60&lt;&gt;"",'Abilità strumentali'!L60)," - " &amp; 'Abilità strumentali'!L60,"")</f>
        <v/>
      </c>
      <c r="M125" s="249"/>
      <c r="N125" s="249"/>
      <c r="O125" s="249"/>
      <c r="P125" s="249"/>
      <c r="Q125" s="249"/>
      <c r="R125" s="249"/>
      <c r="S125" s="249"/>
      <c r="T125" s="249"/>
      <c r="U125" s="249"/>
      <c r="V125" s="250"/>
      <c r="W125" s="251" t="str">
        <f>IF('Abilità strumentali'!V57&lt;&gt;"",'Abilità strumentali'!V57,"")</f>
        <v/>
      </c>
      <c r="X125" s="252"/>
      <c r="Y125" s="252"/>
      <c r="Z125" s="252"/>
      <c r="AA125" s="252"/>
      <c r="AB125" s="252"/>
      <c r="AC125" s="252"/>
      <c r="AD125" s="252"/>
      <c r="AE125" s="252"/>
      <c r="AF125" s="252"/>
      <c r="AG125" s="252"/>
      <c r="AH125" s="252"/>
      <c r="AI125" s="253"/>
    </row>
    <row r="126" spans="1:35" s="140" customFormat="1" ht="37.5" customHeight="1">
      <c r="A126" s="260" t="str">
        <f>IF('Abilità strumentali'!B65&lt;&gt;"",'Abilità strumentali'!B65,"")</f>
        <v/>
      </c>
      <c r="B126" s="261"/>
      <c r="C126" s="261"/>
      <c r="D126" s="261"/>
      <c r="E126" s="261"/>
      <c r="F126" s="261"/>
      <c r="G126" s="261"/>
      <c r="H126" s="261"/>
      <c r="I126" s="261"/>
      <c r="J126" s="261"/>
      <c r="K126" s="262"/>
      <c r="L126" s="263" t="str">
        <f>IF('Abilità strumentali'!L64&lt;&gt;"",'Abilità strumentali'!L64,"")</f>
        <v/>
      </c>
      <c r="M126" s="264"/>
      <c r="N126" s="264"/>
      <c r="O126" s="264"/>
      <c r="P126" s="264"/>
      <c r="Q126" s="264"/>
      <c r="R126" s="264"/>
      <c r="S126" s="264"/>
      <c r="T126" s="264"/>
      <c r="U126" s="264"/>
      <c r="V126" s="265"/>
      <c r="W126" s="266" t="str">
        <f>IF('Abilità strumentali'!V64&lt;&gt;"",'Abilità strumentali'!V64,"")</f>
        <v/>
      </c>
      <c r="X126" s="267"/>
      <c r="Y126" s="267"/>
      <c r="Z126" s="267"/>
      <c r="AA126" s="267"/>
      <c r="AB126" s="267"/>
      <c r="AC126" s="267"/>
      <c r="AD126" s="267"/>
      <c r="AE126" s="267"/>
      <c r="AF126" s="267"/>
      <c r="AG126" s="267"/>
      <c r="AH126" s="267"/>
      <c r="AI126" s="268"/>
    </row>
    <row r="127" spans="1:35" s="140" customFormat="1" ht="6.75" customHeight="1"/>
    <row r="128" spans="1:35" s="42" customFormat="1" ht="22.5" customHeight="1">
      <c r="A128" s="41"/>
      <c r="B128" s="41"/>
      <c r="C128" s="43" t="str">
        <f>'Abilità strumentali'!B70</f>
        <v>Produzione autonoma</v>
      </c>
      <c r="L128" s="224" t="s">
        <v>269</v>
      </c>
      <c r="M128" s="224"/>
      <c r="N128" s="224"/>
      <c r="O128" s="224"/>
      <c r="P128" s="224"/>
      <c r="Q128" s="224"/>
      <c r="R128" s="224"/>
      <c r="S128" s="224"/>
      <c r="T128" s="224"/>
      <c r="U128" s="224"/>
      <c r="V128" s="224"/>
      <c r="W128" s="224" t="s">
        <v>270</v>
      </c>
      <c r="X128" s="224"/>
      <c r="Y128" s="224"/>
      <c r="Z128" s="224"/>
      <c r="AA128" s="224"/>
      <c r="AB128" s="224"/>
      <c r="AC128" s="224"/>
      <c r="AD128" s="224"/>
      <c r="AE128" s="224"/>
      <c r="AF128" s="224"/>
      <c r="AG128" s="224"/>
      <c r="AH128" s="224"/>
      <c r="AI128" s="224"/>
    </row>
    <row r="129" spans="1:35" s="140" customFormat="1" ht="37.5" customHeight="1">
      <c r="A129" s="294" t="str">
        <f>'Abilità strumentali'!B71</f>
        <v>Aderenza consegna</v>
      </c>
      <c r="B129" s="295"/>
      <c r="C129" s="295"/>
      <c r="D129" s="295"/>
      <c r="E129" s="295"/>
      <c r="F129" s="295"/>
      <c r="G129" s="295"/>
      <c r="H129" s="295"/>
      <c r="I129" s="295"/>
      <c r="J129" s="295"/>
      <c r="K129" s="296"/>
      <c r="L129" s="281" t="str">
        <f>IF('Abilità strumentali'!I72&lt;&gt;""," -" &amp; 'Abilità strumentali'!J72,"") &amp; IF('Abilità strumentali'!I73&lt;&gt;""," -" &amp; 'Abilità strumentali'!J73,"") &amp; IF('Abilità strumentali'!I74&lt;&gt;""," -" &amp; 'Abilità strumentali'!J74,"") &amp; IF(OR('Abilità strumentali'!I75&lt;&gt;"",'Abilità strumentali'!L75)," - " &amp; 'Abilità strumentali'!L75,"")</f>
        <v/>
      </c>
      <c r="M129" s="282"/>
      <c r="N129" s="282"/>
      <c r="O129" s="282"/>
      <c r="P129" s="282"/>
      <c r="Q129" s="282"/>
      <c r="R129" s="282"/>
      <c r="S129" s="282"/>
      <c r="T129" s="282"/>
      <c r="U129" s="282"/>
      <c r="V129" s="283"/>
      <c r="W129" s="281" t="str">
        <f>IF('Abilità strumentali'!V72&lt;&gt;"",'Abilità strumentali'!V72,"")</f>
        <v/>
      </c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85"/>
    </row>
    <row r="130" spans="1:35" s="140" customFormat="1" ht="37.5" customHeight="1">
      <c r="A130" s="245" t="str">
        <f>'Abilità strumentali'!B78</f>
        <v>Correttezza morfo-sintattica</v>
      </c>
      <c r="B130" s="246"/>
      <c r="C130" s="246"/>
      <c r="D130" s="246"/>
      <c r="E130" s="246"/>
      <c r="F130" s="246"/>
      <c r="G130" s="246"/>
      <c r="H130" s="246"/>
      <c r="I130" s="246"/>
      <c r="J130" s="246"/>
      <c r="K130" s="247"/>
      <c r="L130" s="248" t="str">
        <f>IF('Abilità strumentali'!I79&lt;&gt;""," -" &amp; 'Abilità strumentali'!J79,"") &amp; IF('Abilità strumentali'!I80&lt;&gt;""," -" &amp; 'Abilità strumentali'!J80,"") &amp; IF('Abilità strumentali'!I81&lt;&gt;""," -" &amp; 'Abilità strumentali'!J81,"") &amp; IF(OR('Abilità strumentali'!I82&lt;&gt;"",'Abilità strumentali'!L82)," - " &amp; 'Abilità strumentali'!L82,"")</f>
        <v/>
      </c>
      <c r="M130" s="249"/>
      <c r="N130" s="249"/>
      <c r="O130" s="249"/>
      <c r="P130" s="249"/>
      <c r="Q130" s="249"/>
      <c r="R130" s="249"/>
      <c r="S130" s="249"/>
      <c r="T130" s="249"/>
      <c r="U130" s="249"/>
      <c r="V130" s="250"/>
      <c r="W130" s="251" t="str">
        <f>IF('Abilità strumentali'!V79&lt;&gt;"",'Abilità strumentali'!V79,"")</f>
        <v/>
      </c>
      <c r="X130" s="252"/>
      <c r="Y130" s="252"/>
      <c r="Z130" s="252"/>
      <c r="AA130" s="252"/>
      <c r="AB130" s="252"/>
      <c r="AC130" s="252"/>
      <c r="AD130" s="252"/>
      <c r="AE130" s="252"/>
      <c r="AF130" s="252"/>
      <c r="AG130" s="252"/>
      <c r="AH130" s="252"/>
      <c r="AI130" s="253"/>
    </row>
    <row r="131" spans="1:35" s="140" customFormat="1" ht="37.5" customHeight="1">
      <c r="A131" s="275" t="str">
        <f>'Abilità strumentali'!B85</f>
        <v>Correttezza struttura testuale (narrativo, descrittivo, regolativo…)</v>
      </c>
      <c r="B131" s="276"/>
      <c r="C131" s="276"/>
      <c r="D131" s="276"/>
      <c r="E131" s="276"/>
      <c r="F131" s="276"/>
      <c r="G131" s="276"/>
      <c r="H131" s="276"/>
      <c r="I131" s="276"/>
      <c r="J131" s="276"/>
      <c r="K131" s="277"/>
      <c r="L131" s="254" t="str">
        <f>IF('Abilità strumentali'!I86&lt;&gt;""," -" &amp; 'Abilità strumentali'!J86,"") &amp; IF('Abilità strumentali'!I87&lt;&gt;""," -" &amp; 'Abilità strumentali'!J87,"") &amp; IF('Abilità strumentali'!I88&lt;&gt;""," -" &amp; 'Abilità strumentali'!J88,"") &amp; IF(OR('Abilità strumentali'!I89&lt;&gt;"",'Abilità strumentali'!L89)," - " &amp; 'Abilità strumentali'!L89,"")</f>
        <v/>
      </c>
      <c r="M131" s="255"/>
      <c r="N131" s="255"/>
      <c r="O131" s="255"/>
      <c r="P131" s="255"/>
      <c r="Q131" s="255"/>
      <c r="R131" s="255"/>
      <c r="S131" s="255"/>
      <c r="T131" s="255"/>
      <c r="U131" s="255"/>
      <c r="V131" s="256"/>
      <c r="W131" s="257" t="str">
        <f>IF('Abilità strumentali'!V86&lt;&gt;"",'Abilità strumentali'!V86,"")</f>
        <v/>
      </c>
      <c r="X131" s="258"/>
      <c r="Y131" s="258"/>
      <c r="Z131" s="258"/>
      <c r="AA131" s="258"/>
      <c r="AB131" s="258"/>
      <c r="AC131" s="258"/>
      <c r="AD131" s="258"/>
      <c r="AE131" s="258"/>
      <c r="AF131" s="258"/>
      <c r="AG131" s="258"/>
      <c r="AH131" s="258"/>
      <c r="AI131" s="259"/>
    </row>
    <row r="132" spans="1:35" s="140" customFormat="1" ht="37.5" customHeight="1">
      <c r="A132" s="245" t="str">
        <f>'Abilità strumentali'!B92</f>
        <v>Correttezza ortografica</v>
      </c>
      <c r="B132" s="246"/>
      <c r="C132" s="246"/>
      <c r="D132" s="246"/>
      <c r="E132" s="246"/>
      <c r="F132" s="246"/>
      <c r="G132" s="246"/>
      <c r="H132" s="246"/>
      <c r="I132" s="246"/>
      <c r="J132" s="246"/>
      <c r="K132" s="247"/>
      <c r="L132" s="248" t="str">
        <f>IF('Abilità strumentali'!I93&lt;&gt;""," -" &amp; 'Abilità strumentali'!J93,"") &amp; IF('Abilità strumentali'!I94&lt;&gt;""," -" &amp; 'Abilità strumentali'!J94,"") &amp; IF('Abilità strumentali'!I95&lt;&gt;""," -" &amp; 'Abilità strumentali'!J95,"") &amp; IF(OR('Abilità strumentali'!I96&lt;&gt;"",'Abilità strumentali'!L96)," - " &amp; 'Abilità strumentali'!L96,"")</f>
        <v/>
      </c>
      <c r="M132" s="249"/>
      <c r="N132" s="249"/>
      <c r="O132" s="249"/>
      <c r="P132" s="249"/>
      <c r="Q132" s="249"/>
      <c r="R132" s="249"/>
      <c r="S132" s="249"/>
      <c r="T132" s="249"/>
      <c r="U132" s="249"/>
      <c r="V132" s="250"/>
      <c r="W132" s="251" t="str">
        <f>IF('Abilità strumentali'!V93&lt;&gt;"",'Abilità strumentali'!V93,"")</f>
        <v/>
      </c>
      <c r="X132" s="252"/>
      <c r="Y132" s="252"/>
      <c r="Z132" s="252"/>
      <c r="AA132" s="252"/>
      <c r="AB132" s="252"/>
      <c r="AC132" s="252"/>
      <c r="AD132" s="252"/>
      <c r="AE132" s="252"/>
      <c r="AF132" s="252"/>
      <c r="AG132" s="252"/>
      <c r="AH132" s="252"/>
      <c r="AI132" s="253"/>
    </row>
    <row r="133" spans="1:35" s="140" customFormat="1" ht="37.5" customHeight="1">
      <c r="A133" s="275" t="str">
        <f>'Abilità strumentali'!B99</f>
        <v>Uso punteggiatura</v>
      </c>
      <c r="B133" s="276"/>
      <c r="C133" s="276"/>
      <c r="D133" s="276"/>
      <c r="E133" s="276"/>
      <c r="F133" s="276"/>
      <c r="G133" s="276"/>
      <c r="H133" s="276"/>
      <c r="I133" s="276"/>
      <c r="J133" s="276"/>
      <c r="K133" s="277"/>
      <c r="L133" s="254" t="str">
        <f>IF('Abilità strumentali'!I100&lt;&gt;""," -" &amp; 'Abilità strumentali'!J100,"") &amp; IF('Abilità strumentali'!I101&lt;&gt;""," -" &amp; 'Abilità strumentali'!J101,"") &amp; IF('Abilità strumentali'!I102&lt;&gt;""," -" &amp; 'Abilità strumentali'!J102,"") &amp; IF(OR('Abilità strumentali'!I103&lt;&gt;"",'Abilità strumentali'!L103)," - " &amp; 'Abilità strumentali'!L103,"")</f>
        <v/>
      </c>
      <c r="M133" s="255"/>
      <c r="N133" s="255"/>
      <c r="O133" s="255"/>
      <c r="P133" s="255"/>
      <c r="Q133" s="255"/>
      <c r="R133" s="255"/>
      <c r="S133" s="255"/>
      <c r="T133" s="255"/>
      <c r="U133" s="255"/>
      <c r="V133" s="256"/>
      <c r="W133" s="257" t="str">
        <f>IF('Abilità strumentali'!V100&lt;&gt;"",'Abilità strumentali'!V100,"")</f>
        <v/>
      </c>
      <c r="X133" s="258"/>
      <c r="Y133" s="258"/>
      <c r="Z133" s="258"/>
      <c r="AA133" s="258"/>
      <c r="AB133" s="258"/>
      <c r="AC133" s="258"/>
      <c r="AD133" s="258"/>
      <c r="AE133" s="258"/>
      <c r="AF133" s="258"/>
      <c r="AG133" s="258"/>
      <c r="AH133" s="258"/>
      <c r="AI133" s="259"/>
    </row>
    <row r="134" spans="1:35" s="140" customFormat="1" ht="37.5" customHeight="1">
      <c r="A134" s="286" t="str">
        <f>IF('Abilità strumentali'!B108&lt;&gt;"",'Abilità strumentali'!B108,"")</f>
        <v/>
      </c>
      <c r="B134" s="287"/>
      <c r="C134" s="287"/>
      <c r="D134" s="287"/>
      <c r="E134" s="287"/>
      <c r="F134" s="287"/>
      <c r="G134" s="287"/>
      <c r="H134" s="287"/>
      <c r="I134" s="287"/>
      <c r="J134" s="287"/>
      <c r="K134" s="288"/>
      <c r="L134" s="269" t="str">
        <f>IF('Abilità strumentali'!L107&lt;&gt;"",'Abilità strumentali'!L107,"")</f>
        <v/>
      </c>
      <c r="M134" s="270"/>
      <c r="N134" s="270"/>
      <c r="O134" s="270"/>
      <c r="P134" s="270"/>
      <c r="Q134" s="270"/>
      <c r="R134" s="270"/>
      <c r="S134" s="270"/>
      <c r="T134" s="270"/>
      <c r="U134" s="270"/>
      <c r="V134" s="271"/>
      <c r="W134" s="272" t="str">
        <f>IF('Abilità strumentali'!V107&lt;&gt;"",'Abilità strumentali'!V107,"")</f>
        <v/>
      </c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4"/>
    </row>
    <row r="135" spans="1:35" s="140" customFormat="1" ht="6.75" customHeight="1"/>
    <row r="136" spans="1:35" s="42" customFormat="1" ht="22.5" customHeight="1">
      <c r="A136" s="41"/>
      <c r="B136" s="41"/>
      <c r="C136" s="43" t="str">
        <f>'Abilità strumentali'!B113</f>
        <v>Grafia</v>
      </c>
      <c r="L136" s="224" t="s">
        <v>269</v>
      </c>
      <c r="M136" s="224"/>
      <c r="N136" s="224"/>
      <c r="O136" s="224"/>
      <c r="P136" s="224"/>
      <c r="Q136" s="224"/>
      <c r="R136" s="224"/>
      <c r="S136" s="224"/>
      <c r="T136" s="224"/>
      <c r="U136" s="224"/>
      <c r="V136" s="224"/>
      <c r="W136" s="224" t="s">
        <v>270</v>
      </c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4"/>
    </row>
    <row r="137" spans="1:35" s="140" customFormat="1" ht="33" customHeight="1">
      <c r="A137" s="294" t="str">
        <f>'Abilità strumentali'!B114</f>
        <v>Leggibile</v>
      </c>
      <c r="B137" s="295"/>
      <c r="C137" s="295"/>
      <c r="D137" s="295"/>
      <c r="E137" s="295"/>
      <c r="F137" s="295"/>
      <c r="G137" s="295"/>
      <c r="H137" s="295"/>
      <c r="I137" s="295"/>
      <c r="J137" s="295"/>
      <c r="K137" s="296"/>
      <c r="L137" s="297" t="str">
        <f>IF('Abilità strumentali'!I115&lt;&gt;""," -" &amp; 'Abilità strumentali'!J115,"") &amp; IF('Abilità strumentali'!I116&lt;&gt;""," -" &amp; 'Abilità strumentali'!J116,"") &amp; IF('Abilità strumentali'!I117&lt;&gt;""," -" &amp; 'Abilità strumentali'!J117,"") &amp; IF(OR('Abilità strumentali'!I118&lt;&gt;"",'Abilità strumentali'!L118)," - " &amp; 'Abilità strumentali'!L118,"")</f>
        <v/>
      </c>
      <c r="M137" s="298"/>
      <c r="N137" s="298"/>
      <c r="O137" s="298"/>
      <c r="P137" s="298"/>
      <c r="Q137" s="298"/>
      <c r="R137" s="298"/>
      <c r="S137" s="298"/>
      <c r="T137" s="298"/>
      <c r="U137" s="298"/>
      <c r="V137" s="299"/>
      <c r="W137" s="281" t="str">
        <f>IF('Abilità strumentali'!V115&lt;&gt;"",'Abilità strumentali'!V115,"")</f>
        <v/>
      </c>
      <c r="X137" s="282"/>
      <c r="Y137" s="282"/>
      <c r="Z137" s="282"/>
      <c r="AA137" s="282"/>
      <c r="AB137" s="282"/>
      <c r="AC137" s="282"/>
      <c r="AD137" s="282"/>
      <c r="AE137" s="282"/>
      <c r="AF137" s="282"/>
      <c r="AG137" s="282"/>
      <c r="AH137" s="282"/>
      <c r="AI137" s="285"/>
    </row>
    <row r="138" spans="1:35" s="140" customFormat="1" ht="33" customHeight="1">
      <c r="A138" s="245" t="str">
        <f>'Abilità strumentali'!B121</f>
        <v>Tratto</v>
      </c>
      <c r="B138" s="246"/>
      <c r="C138" s="246"/>
      <c r="D138" s="246"/>
      <c r="E138" s="246"/>
      <c r="F138" s="246"/>
      <c r="G138" s="246"/>
      <c r="H138" s="246"/>
      <c r="I138" s="246"/>
      <c r="J138" s="246"/>
      <c r="K138" s="247"/>
      <c r="L138" s="248" t="str">
        <f>IF('Abilità strumentali'!I122&lt;&gt;""," -" &amp; 'Abilità strumentali'!J122,"") &amp; IF('Abilità strumentali'!I123&lt;&gt;""," -" &amp; 'Abilità strumentali'!J123,"") &amp; IF('Abilità strumentali'!I124&lt;&gt;""," -" &amp; 'Abilità strumentali'!J124,"") &amp; IF('Abilità strumentali'!I125&lt;&gt;""," -" &amp; 'Abilità strumentali'!J125,"") &amp; IF(OR('Abilità strumentali'!I126&lt;&gt;"",'Abilità strumentali'!L126)," - " &amp; 'Abilità strumentali'!L126,"")</f>
        <v/>
      </c>
      <c r="M138" s="249"/>
      <c r="N138" s="249"/>
      <c r="O138" s="249"/>
      <c r="P138" s="249"/>
      <c r="Q138" s="249"/>
      <c r="R138" s="249"/>
      <c r="S138" s="249"/>
      <c r="T138" s="249"/>
      <c r="U138" s="249"/>
      <c r="V138" s="250"/>
      <c r="W138" s="251" t="str">
        <f>IF('Abilità strumentali'!V122&lt;&gt;"",'Abilità strumentali'!V122,"")</f>
        <v/>
      </c>
      <c r="X138" s="252"/>
      <c r="Y138" s="252"/>
      <c r="Z138" s="252"/>
      <c r="AA138" s="252"/>
      <c r="AB138" s="252"/>
      <c r="AC138" s="252"/>
      <c r="AD138" s="252"/>
      <c r="AE138" s="252"/>
      <c r="AF138" s="252"/>
      <c r="AG138" s="252"/>
      <c r="AH138" s="252"/>
      <c r="AI138" s="253"/>
    </row>
    <row r="139" spans="1:35" s="140" customFormat="1" ht="33" customHeight="1">
      <c r="A139" s="275" t="str">
        <f>'Abilità strumentali'!B129</f>
        <v>Impugnatura</v>
      </c>
      <c r="B139" s="276"/>
      <c r="C139" s="276"/>
      <c r="D139" s="276"/>
      <c r="E139" s="276"/>
      <c r="F139" s="276"/>
      <c r="G139" s="276"/>
      <c r="H139" s="276"/>
      <c r="I139" s="276"/>
      <c r="J139" s="276"/>
      <c r="K139" s="277"/>
      <c r="L139" s="254" t="str">
        <f>IF('Abilità strumentali'!I130&lt;&gt;""," -" &amp; 'Abilità strumentali'!J130,"") &amp; IF('Abilità strumentali'!I131&lt;&gt;""," -" &amp; 'Abilità strumentali'!J131,"") &amp; IF(OR('Abilità strumentali'!I132&lt;&gt;"",'Abilità strumentali'!L132)," - " &amp; 'Abilità strumentali'!L132,"")</f>
        <v/>
      </c>
      <c r="M139" s="255"/>
      <c r="N139" s="255"/>
      <c r="O139" s="255"/>
      <c r="P139" s="255"/>
      <c r="Q139" s="255"/>
      <c r="R139" s="255"/>
      <c r="S139" s="255"/>
      <c r="T139" s="255"/>
      <c r="U139" s="255"/>
      <c r="V139" s="256"/>
      <c r="W139" s="257" t="str">
        <f>IF('Abilità strumentali'!V130&lt;&gt;"",'Abilità strumentali'!V130,"")</f>
        <v/>
      </c>
      <c r="X139" s="258"/>
      <c r="Y139" s="258"/>
      <c r="Z139" s="258"/>
      <c r="AA139" s="258"/>
      <c r="AB139" s="258"/>
      <c r="AC139" s="258"/>
      <c r="AD139" s="258"/>
      <c r="AE139" s="258"/>
      <c r="AF139" s="258"/>
      <c r="AG139" s="258"/>
      <c r="AH139" s="258"/>
      <c r="AI139" s="259"/>
    </row>
    <row r="140" spans="1:35" s="140" customFormat="1" ht="33" customHeight="1">
      <c r="A140" s="245" t="str">
        <f>'Abilità strumentali'!B135</f>
        <v>Direzionalità del tratto</v>
      </c>
      <c r="B140" s="246"/>
      <c r="C140" s="246"/>
      <c r="D140" s="246"/>
      <c r="E140" s="246"/>
      <c r="F140" s="246"/>
      <c r="G140" s="246"/>
      <c r="H140" s="246"/>
      <c r="I140" s="246"/>
      <c r="J140" s="246"/>
      <c r="K140" s="247"/>
      <c r="L140" s="248" t="str">
        <f>IF('Abilità strumentali'!I136&lt;&gt;""," -" &amp; 'Abilità strumentali'!J136,"") &amp; IF('Abilità strumentali'!I137&lt;&gt;""," -" &amp; 'Abilità strumentali'!J137,"") &amp; IF(OR('Abilità strumentali'!I138&lt;&gt;"",'Abilità strumentali'!L138)," - " &amp; 'Abilità strumentali'!L138,"")</f>
        <v/>
      </c>
      <c r="M140" s="249"/>
      <c r="N140" s="249"/>
      <c r="O140" s="249"/>
      <c r="P140" s="249"/>
      <c r="Q140" s="249"/>
      <c r="R140" s="249"/>
      <c r="S140" s="249"/>
      <c r="T140" s="249"/>
      <c r="U140" s="249"/>
      <c r="V140" s="250"/>
      <c r="W140" s="251" t="str">
        <f>IF('Abilità strumentali'!V136&lt;&gt;"",'Abilità strumentali'!V136,"")</f>
        <v/>
      </c>
      <c r="X140" s="252"/>
      <c r="Y140" s="252"/>
      <c r="Z140" s="252"/>
      <c r="AA140" s="252"/>
      <c r="AB140" s="252"/>
      <c r="AC140" s="252"/>
      <c r="AD140" s="252"/>
      <c r="AE140" s="252"/>
      <c r="AF140" s="252"/>
      <c r="AG140" s="252"/>
      <c r="AH140" s="252"/>
      <c r="AI140" s="253"/>
    </row>
    <row r="141" spans="1:35" s="140" customFormat="1" ht="32.25" customHeight="1">
      <c r="A141" s="260" t="str">
        <f>IF('Abilità strumentali'!B143&lt;&gt;"",'Abilità strumentali'!B143,"")</f>
        <v/>
      </c>
      <c r="B141" s="261"/>
      <c r="C141" s="261"/>
      <c r="D141" s="261"/>
      <c r="E141" s="261"/>
      <c r="F141" s="261"/>
      <c r="G141" s="261"/>
      <c r="H141" s="261"/>
      <c r="I141" s="261"/>
      <c r="J141" s="261"/>
      <c r="K141" s="262"/>
      <c r="L141" s="263" t="str">
        <f>IF('Abilità strumentali'!L142&lt;&gt;"",'Abilità strumentali'!L142,"")</f>
        <v/>
      </c>
      <c r="M141" s="264"/>
      <c r="N141" s="264"/>
      <c r="O141" s="264"/>
      <c r="P141" s="264"/>
      <c r="Q141" s="264"/>
      <c r="R141" s="264"/>
      <c r="S141" s="264"/>
      <c r="T141" s="264"/>
      <c r="U141" s="264"/>
      <c r="V141" s="265"/>
      <c r="W141" s="266" t="str">
        <f>IF('Abilità strumentali'!V142&lt;&gt;"",'Abilità strumentali'!V142,"")</f>
        <v/>
      </c>
      <c r="X141" s="267"/>
      <c r="Y141" s="267"/>
      <c r="Z141" s="267"/>
      <c r="AA141" s="267"/>
      <c r="AB141" s="267"/>
      <c r="AC141" s="267"/>
      <c r="AD141" s="267"/>
      <c r="AE141" s="267"/>
      <c r="AF141" s="267"/>
      <c r="AG141" s="267"/>
      <c r="AH141" s="267"/>
      <c r="AI141" s="268"/>
    </row>
    <row r="142" spans="1:35" s="149" customFormat="1" ht="12">
      <c r="A142" s="148" t="str">
        <f>IF(Modulo!A$1&lt;&gt;"",Modulo!A$1,"")</f>
        <v>Istituto Comprensivo Statale Pietrasanta 2</v>
      </c>
      <c r="AI142" s="150" t="str">
        <f>B$15 &amp; "  di  " &amp; B$24</f>
        <v xml:space="preserve">Piano Didattico Personalizzato  di  </v>
      </c>
    </row>
    <row r="143" spans="1:35" s="38" customFormat="1" ht="3.75" customHeight="1">
      <c r="A143" s="135"/>
      <c r="AI143" s="136"/>
    </row>
    <row r="144" spans="1:35" s="38" customFormat="1">
      <c r="A144" s="37" t="str">
        <f>'Abilità strumentali'!A149</f>
        <v>CALCOLO</v>
      </c>
    </row>
    <row r="145" spans="1:35" s="38" customFormat="1" ht="12" customHeight="1">
      <c r="A145" s="39"/>
      <c r="L145" s="278" t="s">
        <v>269</v>
      </c>
      <c r="M145" s="278"/>
      <c r="N145" s="278"/>
      <c r="O145" s="278"/>
      <c r="P145" s="278"/>
      <c r="Q145" s="278"/>
      <c r="R145" s="278"/>
      <c r="S145" s="278"/>
      <c r="T145" s="278"/>
      <c r="U145" s="278"/>
      <c r="V145" s="278"/>
      <c r="W145" s="278" t="s">
        <v>270</v>
      </c>
      <c r="X145" s="278"/>
      <c r="Y145" s="278"/>
      <c r="Z145" s="278"/>
      <c r="AA145" s="278"/>
      <c r="AB145" s="278"/>
      <c r="AC145" s="278"/>
      <c r="AD145" s="278"/>
      <c r="AE145" s="278"/>
      <c r="AF145" s="278"/>
      <c r="AG145" s="278"/>
      <c r="AH145" s="278"/>
      <c r="AI145" s="278"/>
    </row>
    <row r="146" spans="1:35" s="140" customFormat="1" ht="34.5" customHeight="1">
      <c r="A146" s="279" t="str">
        <f>'Abilità strumentali'!B152</f>
        <v>Difficoltà visuospaziali (es:quantificazione automatizzata)</v>
      </c>
      <c r="B146" s="280"/>
      <c r="C146" s="280"/>
      <c r="D146" s="280"/>
      <c r="E146" s="280"/>
      <c r="F146" s="280"/>
      <c r="G146" s="280"/>
      <c r="H146" s="280"/>
      <c r="I146" s="280"/>
      <c r="J146" s="280"/>
      <c r="K146" s="280"/>
      <c r="L146" s="297" t="str">
        <f>IF('Abilità strumentali'!I153&lt;&gt;""," -" &amp; 'Abilità strumentali'!J153,"") &amp; IF('Abilità strumentali'!I154&lt;&gt;""," -" &amp; 'Abilità strumentali'!J154,"") &amp; IF('Abilità strumentali'!I155&lt;&gt;""," -" &amp; 'Abilità strumentali'!J155,"") &amp; IF(OR('Abilità strumentali'!I156&lt;&gt;"",'Abilità strumentali'!L156)," - " &amp; 'Abilità strumentali'!L156,"")</f>
        <v/>
      </c>
      <c r="M146" s="298"/>
      <c r="N146" s="298"/>
      <c r="O146" s="298"/>
      <c r="P146" s="298"/>
      <c r="Q146" s="298"/>
      <c r="R146" s="298"/>
      <c r="S146" s="298"/>
      <c r="T146" s="298"/>
      <c r="U146" s="298"/>
      <c r="V146" s="299"/>
      <c r="W146" s="281" t="str">
        <f>IF('Abilità strumentali'!V153&lt;&gt;"",'Abilità strumentali'!V153,"")</f>
        <v/>
      </c>
      <c r="X146" s="282"/>
      <c r="Y146" s="282"/>
      <c r="Z146" s="282"/>
      <c r="AA146" s="282"/>
      <c r="AB146" s="282"/>
      <c r="AC146" s="282"/>
      <c r="AD146" s="282"/>
      <c r="AE146" s="282"/>
      <c r="AF146" s="282"/>
      <c r="AG146" s="282"/>
      <c r="AH146" s="282"/>
      <c r="AI146" s="285"/>
    </row>
    <row r="147" spans="1:35" s="140" customFormat="1" ht="34.5" customHeight="1">
      <c r="A147" s="245" t="str">
        <f>'Abilità strumentali'!B159</f>
        <v>Recupero di fatti numerici (es: tabelline)</v>
      </c>
      <c r="B147" s="246"/>
      <c r="C147" s="246"/>
      <c r="D147" s="246"/>
      <c r="E147" s="246"/>
      <c r="F147" s="246"/>
      <c r="G147" s="246"/>
      <c r="H147" s="246"/>
      <c r="I147" s="246"/>
      <c r="J147" s="246"/>
      <c r="K147" s="247"/>
      <c r="L147" s="248" t="str">
        <f>IF('Abilità strumentali'!I160&lt;&gt;""," -" &amp; 'Abilità strumentali'!J160,"") &amp; IF('Abilità strumentali'!I161&lt;&gt;""," -" &amp; 'Abilità strumentali'!J161,"") &amp; IF('Abilità strumentali'!I162&lt;&gt;""," -" &amp; 'Abilità strumentali'!J162,"") &amp; IF(OR('Abilità strumentali'!I163&lt;&gt;"",'Abilità strumentali'!L163)," - " &amp; 'Abilità strumentali'!L163,"")</f>
        <v/>
      </c>
      <c r="M147" s="249"/>
      <c r="N147" s="249"/>
      <c r="O147" s="249"/>
      <c r="P147" s="249"/>
      <c r="Q147" s="249"/>
      <c r="R147" s="249"/>
      <c r="S147" s="249"/>
      <c r="T147" s="249"/>
      <c r="U147" s="249"/>
      <c r="V147" s="250"/>
      <c r="W147" s="251" t="str">
        <f>IF('Abilità strumentali'!V160&lt;&gt;"",'Abilità strumentali'!V160,"")</f>
        <v/>
      </c>
      <c r="X147" s="252"/>
      <c r="Y147" s="252"/>
      <c r="Z147" s="252"/>
      <c r="AA147" s="252"/>
      <c r="AB147" s="252"/>
      <c r="AC147" s="252"/>
      <c r="AD147" s="252"/>
      <c r="AE147" s="252"/>
      <c r="AF147" s="252"/>
      <c r="AG147" s="252"/>
      <c r="AH147" s="252"/>
      <c r="AI147" s="253"/>
    </row>
    <row r="148" spans="1:35" s="140" customFormat="1" ht="34.5" customHeight="1">
      <c r="A148" s="275" t="str">
        <f>'Abilità strumentali'!B166</f>
        <v>Automatizzazione dell'algoritmo procedurale</v>
      </c>
      <c r="B148" s="276"/>
      <c r="C148" s="276"/>
      <c r="D148" s="276"/>
      <c r="E148" s="276"/>
      <c r="F148" s="276"/>
      <c r="G148" s="276"/>
      <c r="H148" s="276"/>
      <c r="I148" s="276"/>
      <c r="J148" s="276"/>
      <c r="K148" s="277"/>
      <c r="L148" s="254" t="str">
        <f>IF('Abilità strumentali'!I167&lt;&gt;""," -" &amp; 'Abilità strumentali'!J167,"") &amp; IF('Abilità strumentali'!I168&lt;&gt;""," -" &amp; 'Abilità strumentali'!J168,"") &amp; IF('Abilità strumentali'!I169&lt;&gt;""," -" &amp; 'Abilità strumentali'!J169,"") &amp; IF(OR('Abilità strumentali'!I170&lt;&gt;"",'Abilità strumentali'!L170)," - " &amp; 'Abilità strumentali'!L170,"")</f>
        <v/>
      </c>
      <c r="M148" s="255"/>
      <c r="N148" s="255"/>
      <c r="O148" s="255"/>
      <c r="P148" s="255"/>
      <c r="Q148" s="255"/>
      <c r="R148" s="255"/>
      <c r="S148" s="255"/>
      <c r="T148" s="255"/>
      <c r="U148" s="255"/>
      <c r="V148" s="256"/>
      <c r="W148" s="257" t="str">
        <f>IF('Abilità strumentali'!V167&lt;&gt;"",'Abilità strumentali'!V167,"")</f>
        <v/>
      </c>
      <c r="X148" s="258"/>
      <c r="Y148" s="258"/>
      <c r="Z148" s="258"/>
      <c r="AA148" s="258"/>
      <c r="AB148" s="258"/>
      <c r="AC148" s="258"/>
      <c r="AD148" s="258"/>
      <c r="AE148" s="258"/>
      <c r="AF148" s="258"/>
      <c r="AG148" s="258"/>
      <c r="AH148" s="258"/>
      <c r="AI148" s="259"/>
    </row>
    <row r="149" spans="1:35" s="140" customFormat="1" ht="34.5" customHeight="1">
      <c r="A149" s="353" t="str">
        <f>'Abilità strumentali'!B173</f>
        <v>Errori di processamento numerico (negli aspetti cardinali e ordinali e nella corrispondenza tra numero e quantità)</v>
      </c>
      <c r="B149" s="354"/>
      <c r="C149" s="354"/>
      <c r="D149" s="354"/>
      <c r="E149" s="354"/>
      <c r="F149" s="354"/>
      <c r="G149" s="354"/>
      <c r="H149" s="354"/>
      <c r="I149" s="354"/>
      <c r="J149" s="354"/>
      <c r="K149" s="355"/>
      <c r="L149" s="248" t="str">
        <f>IF('Abilità strumentali'!I174&lt;&gt;""," -" &amp; 'Abilità strumentali'!J174,"") &amp; IF('Abilità strumentali'!I175&lt;&gt;""," -" &amp; 'Abilità strumentali'!J175,"") &amp; IF('Abilità strumentali'!I176&lt;&gt;""," -" &amp; 'Abilità strumentali'!J176,"") &amp; IF(OR('Abilità strumentali'!I177&lt;&gt;"",'Abilità strumentali'!L177)," - " &amp; 'Abilità strumentali'!L177,"")</f>
        <v/>
      </c>
      <c r="M149" s="249"/>
      <c r="N149" s="249"/>
      <c r="O149" s="249"/>
      <c r="P149" s="249"/>
      <c r="Q149" s="249"/>
      <c r="R149" s="249"/>
      <c r="S149" s="249"/>
      <c r="T149" s="249"/>
      <c r="U149" s="249"/>
      <c r="V149" s="250"/>
      <c r="W149" s="251" t="str">
        <f>IF('Abilità strumentali'!V174&lt;&gt;"",'Abilità strumentali'!V174,"")</f>
        <v/>
      </c>
      <c r="X149" s="252"/>
      <c r="Y149" s="252"/>
      <c r="Z149" s="252"/>
      <c r="AA149" s="252"/>
      <c r="AB149" s="252"/>
      <c r="AC149" s="252"/>
      <c r="AD149" s="252"/>
      <c r="AE149" s="252"/>
      <c r="AF149" s="252"/>
      <c r="AG149" s="252"/>
      <c r="AH149" s="252"/>
      <c r="AI149" s="253"/>
    </row>
    <row r="150" spans="1:35" s="140" customFormat="1" ht="34.5" customHeight="1">
      <c r="A150" s="275" t="str">
        <f>'Abilità strumentali'!B180</f>
        <v>Uso degli algoritmi di base del calcolo  (scritto e mentale)</v>
      </c>
      <c r="B150" s="276"/>
      <c r="C150" s="276"/>
      <c r="D150" s="276"/>
      <c r="E150" s="276"/>
      <c r="F150" s="276"/>
      <c r="G150" s="276"/>
      <c r="H150" s="276"/>
      <c r="I150" s="276"/>
      <c r="J150" s="276"/>
      <c r="K150" s="277"/>
      <c r="L150" s="254" t="str">
        <f>IF('Abilità strumentali'!I181&lt;&gt;""," -" &amp; 'Abilità strumentali'!J181,"") &amp; IF('Abilità strumentali'!I182&lt;&gt;""," -" &amp; 'Abilità strumentali'!J182,"") &amp; IF('Abilità strumentali'!I183&lt;&gt;""," -" &amp; 'Abilità strumentali'!J183,"") &amp; IF(OR('Abilità strumentali'!I184&lt;&gt;"",'Abilità strumentali'!L184)," - " &amp; 'Abilità strumentali'!L184,"")</f>
        <v/>
      </c>
      <c r="M150" s="255"/>
      <c r="N150" s="255"/>
      <c r="O150" s="255"/>
      <c r="P150" s="255"/>
      <c r="Q150" s="255"/>
      <c r="R150" s="255"/>
      <c r="S150" s="255"/>
      <c r="T150" s="255"/>
      <c r="U150" s="255"/>
      <c r="V150" s="256"/>
      <c r="W150" s="257" t="str">
        <f>IF('Abilità strumentali'!V181&lt;&gt;"",'Abilità strumentali'!V181,"")</f>
        <v/>
      </c>
      <c r="X150" s="258"/>
      <c r="Y150" s="258"/>
      <c r="Z150" s="258"/>
      <c r="AA150" s="258"/>
      <c r="AB150" s="258"/>
      <c r="AC150" s="258"/>
      <c r="AD150" s="258"/>
      <c r="AE150" s="258"/>
      <c r="AF150" s="258"/>
      <c r="AG150" s="258"/>
      <c r="AH150" s="258"/>
      <c r="AI150" s="259"/>
    </row>
    <row r="151" spans="1:35" s="140" customFormat="1" ht="34.5" customHeight="1">
      <c r="A151" s="286" t="str">
        <f>IF('Abilità strumentali'!B189&lt;&gt;"",'Abilità strumentali'!B189,"")</f>
        <v/>
      </c>
      <c r="B151" s="287"/>
      <c r="C151" s="287"/>
      <c r="D151" s="287"/>
      <c r="E151" s="287"/>
      <c r="F151" s="287"/>
      <c r="G151" s="287"/>
      <c r="H151" s="287"/>
      <c r="I151" s="287"/>
      <c r="J151" s="287"/>
      <c r="K151" s="288"/>
      <c r="L151" s="269" t="str">
        <f>IF('Abilità strumentali'!I188&lt;&gt;""," -" &amp; 'Abilità strumentali'!J188,"") &amp; IF('Abilità strumentali'!I189&lt;&gt;""," -" &amp; 'Abilità strumentali'!J189,"") &amp; IF('Abilità strumentali'!I190&lt;&gt;""," -" &amp; 'Abilità strumentali'!J190,"") &amp; IF(OR('Abilità strumentali'!I191&lt;&gt;"",'Abilità strumentali'!L191)," - " &amp; 'Abilità strumentali'!L191,"")</f>
        <v/>
      </c>
      <c r="M151" s="270"/>
      <c r="N151" s="270"/>
      <c r="O151" s="270"/>
      <c r="P151" s="270"/>
      <c r="Q151" s="270"/>
      <c r="R151" s="270"/>
      <c r="S151" s="270"/>
      <c r="T151" s="270"/>
      <c r="U151" s="270"/>
      <c r="V151" s="271"/>
      <c r="W151" s="272" t="str">
        <f>IF('Abilità strumentali'!V188&lt;&gt;"",'Abilità strumentali'!V188,"")</f>
        <v/>
      </c>
      <c r="X151" s="273"/>
      <c r="Y151" s="273"/>
      <c r="Z151" s="273"/>
      <c r="AA151" s="273"/>
      <c r="AB151" s="273"/>
      <c r="AC151" s="273"/>
      <c r="AD151" s="273"/>
      <c r="AE151" s="273"/>
      <c r="AF151" s="273"/>
      <c r="AG151" s="273"/>
      <c r="AH151" s="273"/>
      <c r="AI151" s="274"/>
    </row>
    <row r="152" spans="1:35" ht="6" customHeight="1"/>
    <row r="153" spans="1:35" s="38" customFormat="1">
      <c r="A153" s="37" t="str">
        <f>'Abilità strumentali'!A198</f>
        <v>RISOLUZIONI DI SITUAZIONI PROBLEMATICHE</v>
      </c>
    </row>
    <row r="154" spans="1:35" s="38" customFormat="1" ht="11.25" customHeight="1">
      <c r="A154" s="39"/>
      <c r="L154" s="278" t="s">
        <v>269</v>
      </c>
      <c r="M154" s="278"/>
      <c r="N154" s="278"/>
      <c r="O154" s="278"/>
      <c r="P154" s="278"/>
      <c r="Q154" s="278"/>
      <c r="R154" s="278"/>
      <c r="S154" s="278"/>
      <c r="T154" s="278"/>
      <c r="U154" s="278"/>
      <c r="V154" s="278"/>
      <c r="W154" s="278" t="s">
        <v>270</v>
      </c>
      <c r="X154" s="278"/>
      <c r="Y154" s="278"/>
      <c r="Z154" s="278"/>
      <c r="AA154" s="278"/>
      <c r="AB154" s="278"/>
      <c r="AC154" s="278"/>
      <c r="AD154" s="278"/>
      <c r="AE154" s="278"/>
      <c r="AF154" s="278"/>
      <c r="AG154" s="278"/>
      <c r="AH154" s="278"/>
      <c r="AI154" s="278"/>
    </row>
    <row r="155" spans="1:35" s="140" customFormat="1" ht="34.5" customHeight="1">
      <c r="A155" s="279" t="str">
        <f>'Abilità strumentali'!B201</f>
        <v>Capacità di problem solving</v>
      </c>
      <c r="B155" s="280"/>
      <c r="C155" s="280"/>
      <c r="D155" s="280"/>
      <c r="E155" s="280"/>
      <c r="F155" s="280"/>
      <c r="G155" s="280"/>
      <c r="H155" s="280"/>
      <c r="I155" s="280"/>
      <c r="J155" s="280"/>
      <c r="K155" s="280"/>
      <c r="L155" s="281" t="str">
        <f>IF('Abilità strumentali'!I202&lt;&gt;""," -" &amp; 'Abilità strumentali'!J202,"") &amp; IF('Abilità strumentali'!I203&lt;&gt;""," -" &amp; 'Abilità strumentali'!J203,"") &amp; IF('Abilità strumentali'!I204&lt;&gt;""," -" &amp; 'Abilità strumentali'!J204,"") &amp; IF(OR('Abilità strumentali'!I205&lt;&gt;"",'Abilità strumentali'!L205)," - " &amp; 'Abilità strumentali'!L205,"")</f>
        <v/>
      </c>
      <c r="M155" s="282"/>
      <c r="N155" s="282"/>
      <c r="O155" s="282"/>
      <c r="P155" s="282"/>
      <c r="Q155" s="282"/>
      <c r="R155" s="282"/>
      <c r="S155" s="282"/>
      <c r="T155" s="282"/>
      <c r="U155" s="282"/>
      <c r="V155" s="283"/>
      <c r="W155" s="281" t="str">
        <f>IF('Abilità strumentali'!V202&lt;&gt;"",'Abilità strumentali'!V202,"")</f>
        <v/>
      </c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85"/>
    </row>
    <row r="156" spans="1:35" s="140" customFormat="1" ht="34.5" customHeight="1">
      <c r="A156" s="245" t="str">
        <f>'Abilità strumentali'!B208</f>
        <v>Comprensione di un testo di un problema</v>
      </c>
      <c r="B156" s="246"/>
      <c r="C156" s="246"/>
      <c r="D156" s="246"/>
      <c r="E156" s="246"/>
      <c r="F156" s="246"/>
      <c r="G156" s="246"/>
      <c r="H156" s="246"/>
      <c r="I156" s="246"/>
      <c r="J156" s="246"/>
      <c r="K156" s="247"/>
      <c r="L156" s="248" t="str">
        <f>IF('Abilità strumentali'!I209&lt;&gt;""," -" &amp; 'Abilità strumentali'!J209,"") &amp; IF('Abilità strumentali'!I210&lt;&gt;""," -" &amp; 'Abilità strumentali'!J210,"") &amp; IF('Abilità strumentali'!I211&lt;&gt;""," -" &amp; 'Abilità strumentali'!J211,"") &amp; IF(OR('Abilità strumentali'!I212&lt;&gt;"",'Abilità strumentali'!L212)," - " &amp; 'Abilità strumentali'!L212,"")</f>
        <v/>
      </c>
      <c r="M156" s="249"/>
      <c r="N156" s="249"/>
      <c r="O156" s="249"/>
      <c r="P156" s="249"/>
      <c r="Q156" s="249"/>
      <c r="R156" s="249"/>
      <c r="S156" s="249"/>
      <c r="T156" s="249"/>
      <c r="U156" s="249"/>
      <c r="V156" s="250"/>
      <c r="W156" s="251" t="str">
        <f>IF('Abilità strumentali'!V209&lt;&gt;"",'Abilità strumentali'!V209,"")</f>
        <v/>
      </c>
      <c r="X156" s="252"/>
      <c r="Y156" s="252"/>
      <c r="Z156" s="252"/>
      <c r="AA156" s="252"/>
      <c r="AB156" s="252"/>
      <c r="AC156" s="252"/>
      <c r="AD156" s="252"/>
      <c r="AE156" s="252"/>
      <c r="AF156" s="252"/>
      <c r="AG156" s="252"/>
      <c r="AH156" s="252"/>
      <c r="AI156" s="253"/>
    </row>
    <row r="157" spans="1:35" s="140" customFormat="1" ht="34.5" customHeight="1">
      <c r="A157" s="260" t="str">
        <f>IF('Abilità strumentali'!B217&lt;&gt;"",'Abilità strumentali'!B217,"")</f>
        <v/>
      </c>
      <c r="B157" s="261"/>
      <c r="C157" s="261"/>
      <c r="D157" s="261"/>
      <c r="E157" s="261"/>
      <c r="F157" s="261"/>
      <c r="G157" s="261"/>
      <c r="H157" s="261"/>
      <c r="I157" s="261"/>
      <c r="J157" s="261"/>
      <c r="K157" s="262"/>
      <c r="L157" s="263" t="str">
        <f>IF('Abilità strumentali'!I216&lt;&gt;""," -" &amp; 'Abilità strumentali'!J216,"") &amp; IF('Abilità strumentali'!I217&lt;&gt;""," -" &amp; 'Abilità strumentali'!J217,"") &amp; IF('Abilità strumentali'!I218&lt;&gt;""," -" &amp; 'Abilità strumentali'!J218,"") &amp; IF(OR('Abilità strumentali'!I219&lt;&gt;"",'Abilità strumentali'!L219)," - " &amp; 'Abilità strumentali'!L219,"")</f>
        <v/>
      </c>
      <c r="M157" s="264"/>
      <c r="N157" s="264"/>
      <c r="O157" s="264"/>
      <c r="P157" s="264"/>
      <c r="Q157" s="264"/>
      <c r="R157" s="264"/>
      <c r="S157" s="264"/>
      <c r="T157" s="264"/>
      <c r="U157" s="264"/>
      <c r="V157" s="265"/>
      <c r="W157" s="266" t="str">
        <f>IF('Abilità strumentali'!V216&lt;&gt;"",'Abilità strumentali'!V216,"")</f>
        <v/>
      </c>
      <c r="X157" s="267"/>
      <c r="Y157" s="267"/>
      <c r="Z157" s="267"/>
      <c r="AA157" s="267"/>
      <c r="AB157" s="267"/>
      <c r="AC157" s="267"/>
      <c r="AD157" s="267"/>
      <c r="AE157" s="267"/>
      <c r="AF157" s="267"/>
      <c r="AG157" s="267"/>
      <c r="AH157" s="267"/>
      <c r="AI157" s="268"/>
    </row>
    <row r="158" spans="1:35" ht="6" customHeight="1"/>
    <row r="159" spans="1:35" s="38" customFormat="1">
      <c r="A159" s="37" t="str">
        <f>'Abilità strumentali'!A226</f>
        <v>APPRENDIMENTO DELLE LINGUE STRANIERE</v>
      </c>
    </row>
    <row r="160" spans="1:35" s="38" customFormat="1" ht="11.25" customHeight="1">
      <c r="A160" s="39"/>
      <c r="L160" s="278" t="s">
        <v>269</v>
      </c>
      <c r="M160" s="278"/>
      <c r="N160" s="278"/>
      <c r="O160" s="278"/>
      <c r="P160" s="278"/>
      <c r="Q160" s="278"/>
      <c r="R160" s="278"/>
      <c r="S160" s="278"/>
      <c r="T160" s="278"/>
      <c r="U160" s="278"/>
      <c r="V160" s="278"/>
      <c r="W160" s="278" t="s">
        <v>270</v>
      </c>
      <c r="X160" s="278"/>
      <c r="Y160" s="278"/>
      <c r="Z160" s="278"/>
      <c r="AA160" s="278"/>
      <c r="AB160" s="278"/>
      <c r="AC160" s="278"/>
      <c r="AD160" s="278"/>
      <c r="AE160" s="278"/>
      <c r="AF160" s="278"/>
      <c r="AG160" s="278"/>
      <c r="AH160" s="278"/>
      <c r="AI160" s="278"/>
    </row>
    <row r="161" spans="1:35" s="140" customFormat="1" ht="34.5" customHeight="1">
      <c r="A161" s="279" t="str">
        <f>'Abilità strumentali'!B229</f>
        <v>Pronuncia</v>
      </c>
      <c r="B161" s="280"/>
      <c r="C161" s="280"/>
      <c r="D161" s="280"/>
      <c r="E161" s="280"/>
      <c r="F161" s="280"/>
      <c r="G161" s="280"/>
      <c r="H161" s="280"/>
      <c r="I161" s="280"/>
      <c r="J161" s="280"/>
      <c r="K161" s="280"/>
      <c r="L161" s="281" t="str">
        <f>IF('Abilità strumentali'!I230&lt;&gt;""," -" &amp; 'Abilità strumentali'!J230,"") &amp; IF('Abilità strumentali'!I231&lt;&gt;""," -" &amp; 'Abilità strumentali'!J231,"") &amp; IF('Abilità strumentali'!I232&lt;&gt;""," -" &amp; 'Abilità strumentali'!J232,"") &amp; IF(OR('Abilità strumentali'!I233&lt;&gt;"",'Abilità strumentali'!L233)," - " &amp; 'Abilità strumentali'!L233,"")</f>
        <v/>
      </c>
      <c r="M161" s="282"/>
      <c r="N161" s="282"/>
      <c r="O161" s="282"/>
      <c r="P161" s="282"/>
      <c r="Q161" s="282"/>
      <c r="R161" s="282"/>
      <c r="S161" s="282"/>
      <c r="T161" s="282"/>
      <c r="U161" s="282"/>
      <c r="V161" s="283"/>
      <c r="W161" s="281" t="str">
        <f>IF('Abilità strumentali'!V230&lt;&gt;"",'Abilità strumentali'!V230,"")</f>
        <v/>
      </c>
      <c r="X161" s="282"/>
      <c r="Y161" s="282"/>
      <c r="Z161" s="282"/>
      <c r="AA161" s="282"/>
      <c r="AB161" s="282"/>
      <c r="AC161" s="282"/>
      <c r="AD161" s="282"/>
      <c r="AE161" s="282"/>
      <c r="AF161" s="282"/>
      <c r="AG161" s="282"/>
      <c r="AH161" s="282"/>
      <c r="AI161" s="285"/>
    </row>
    <row r="162" spans="1:35" s="140" customFormat="1" ht="34.5" customHeight="1">
      <c r="A162" s="245" t="str">
        <f>'Abilità strumentali'!B236</f>
        <v>Acquisizione degli automatismi grammaticali di base</v>
      </c>
      <c r="B162" s="246"/>
      <c r="C162" s="246"/>
      <c r="D162" s="246"/>
      <c r="E162" s="246"/>
      <c r="F162" s="246"/>
      <c r="G162" s="246"/>
      <c r="H162" s="246"/>
      <c r="I162" s="246"/>
      <c r="J162" s="246"/>
      <c r="K162" s="247"/>
      <c r="L162" s="248" t="str">
        <f>IF('Abilità strumentali'!I237&lt;&gt;""," -" &amp; 'Abilità strumentali'!J237,"") &amp; IF('Abilità strumentali'!I238&lt;&gt;""," -" &amp; 'Abilità strumentali'!J238,"") &amp; IF('Abilità strumentali'!I239&lt;&gt;""," -" &amp; 'Abilità strumentali'!J239,"") &amp; IF(OR('Abilità strumentali'!I240&lt;&gt;"",'Abilità strumentali'!L240)," - " &amp; 'Abilità strumentali'!L240,"")</f>
        <v/>
      </c>
      <c r="M162" s="249"/>
      <c r="N162" s="249"/>
      <c r="O162" s="249"/>
      <c r="P162" s="249"/>
      <c r="Q162" s="249"/>
      <c r="R162" s="249"/>
      <c r="S162" s="249"/>
      <c r="T162" s="249"/>
      <c r="U162" s="249"/>
      <c r="V162" s="250"/>
      <c r="W162" s="251" t="str">
        <f>IF('Abilità strumentali'!V237&lt;&gt;"",'Abilità strumentali'!V237,"")</f>
        <v/>
      </c>
      <c r="X162" s="252"/>
      <c r="Y162" s="252"/>
      <c r="Z162" s="252"/>
      <c r="AA162" s="252"/>
      <c r="AB162" s="252"/>
      <c r="AC162" s="252"/>
      <c r="AD162" s="252"/>
      <c r="AE162" s="252"/>
      <c r="AF162" s="252"/>
      <c r="AG162" s="252"/>
      <c r="AH162" s="252"/>
      <c r="AI162" s="253"/>
    </row>
    <row r="163" spans="1:35" s="140" customFormat="1" ht="34.5" customHeight="1">
      <c r="A163" s="275" t="str">
        <f>'Abilità strumentali'!B243</f>
        <v>Scrittura</v>
      </c>
      <c r="B163" s="276"/>
      <c r="C163" s="276"/>
      <c r="D163" s="276"/>
      <c r="E163" s="276"/>
      <c r="F163" s="276"/>
      <c r="G163" s="276"/>
      <c r="H163" s="276"/>
      <c r="I163" s="276"/>
      <c r="J163" s="276"/>
      <c r="K163" s="277"/>
      <c r="L163" s="254" t="str">
        <f>IF('Abilità strumentali'!I244&lt;&gt;""," -" &amp; 'Abilità strumentali'!J244,"") &amp; IF('Abilità strumentali'!I245&lt;&gt;""," -" &amp; 'Abilità strumentali'!J245,"") &amp; IF('Abilità strumentali'!I246&lt;&gt;""," -" &amp; 'Abilità strumentali'!J246,"") &amp; IF(OR('Abilità strumentali'!I247&lt;&gt;"",'Abilità strumentali'!L247)," - " &amp; 'Abilità strumentali'!L247,"")</f>
        <v/>
      </c>
      <c r="M163" s="255"/>
      <c r="N163" s="255"/>
      <c r="O163" s="255"/>
      <c r="P163" s="255"/>
      <c r="Q163" s="255"/>
      <c r="R163" s="255"/>
      <c r="S163" s="255"/>
      <c r="T163" s="255"/>
      <c r="U163" s="255"/>
      <c r="V163" s="256"/>
      <c r="W163" s="257" t="str">
        <f>IF('Abilità strumentali'!V244&lt;&gt;"",'Abilità strumentali'!V244,"")</f>
        <v/>
      </c>
      <c r="X163" s="258"/>
      <c r="Y163" s="258"/>
      <c r="Z163" s="258"/>
      <c r="AA163" s="258"/>
      <c r="AB163" s="258"/>
      <c r="AC163" s="258"/>
      <c r="AD163" s="258"/>
      <c r="AE163" s="258"/>
      <c r="AF163" s="258"/>
      <c r="AG163" s="258"/>
      <c r="AH163" s="258"/>
      <c r="AI163" s="259"/>
    </row>
    <row r="164" spans="1:35" s="140" customFormat="1" ht="34.5" customHeight="1">
      <c r="A164" s="245" t="str">
        <f>'Abilità strumentali'!B250</f>
        <v>Acquisizione nuovo lessico</v>
      </c>
      <c r="B164" s="246"/>
      <c r="C164" s="246"/>
      <c r="D164" s="246"/>
      <c r="E164" s="246"/>
      <c r="F164" s="246"/>
      <c r="G164" s="246"/>
      <c r="H164" s="246"/>
      <c r="I164" s="246"/>
      <c r="J164" s="246"/>
      <c r="K164" s="247"/>
      <c r="L164" s="248" t="str">
        <f>IF('Abilità strumentali'!I251&lt;&gt;""," -" &amp; 'Abilità strumentali'!J251,"") &amp; IF('Abilità strumentali'!I252&lt;&gt;""," -" &amp; 'Abilità strumentali'!J252,"") &amp; IF('Abilità strumentali'!I253&lt;&gt;""," -" &amp; 'Abilità strumentali'!J253,"") &amp; IF(OR('Abilità strumentali'!I254&lt;&gt;"",'Abilità strumentali'!L254)," - " &amp; 'Abilità strumentali'!L254,"")</f>
        <v/>
      </c>
      <c r="M164" s="249"/>
      <c r="N164" s="249"/>
      <c r="O164" s="249"/>
      <c r="P164" s="249"/>
      <c r="Q164" s="249"/>
      <c r="R164" s="249"/>
      <c r="S164" s="249"/>
      <c r="T164" s="249"/>
      <c r="U164" s="249"/>
      <c r="V164" s="250"/>
      <c r="W164" s="251" t="str">
        <f>IF('Abilità strumentali'!V251&lt;&gt;"",'Abilità strumentali'!V251,"")</f>
        <v/>
      </c>
      <c r="X164" s="252"/>
      <c r="Y164" s="252"/>
      <c r="Z164" s="252"/>
      <c r="AA164" s="252"/>
      <c r="AB164" s="252"/>
      <c r="AC164" s="252"/>
      <c r="AD164" s="252"/>
      <c r="AE164" s="252"/>
      <c r="AF164" s="252"/>
      <c r="AG164" s="252"/>
      <c r="AH164" s="252"/>
      <c r="AI164" s="253"/>
    </row>
    <row r="165" spans="1:35" s="140" customFormat="1" ht="34.5" customHeight="1">
      <c r="A165" s="275" t="str">
        <f>'Abilità strumentali'!B257</f>
        <v>Comprensione del testo scritto e orale</v>
      </c>
      <c r="B165" s="276"/>
      <c r="C165" s="276"/>
      <c r="D165" s="276"/>
      <c r="E165" s="276"/>
      <c r="F165" s="276"/>
      <c r="G165" s="276"/>
      <c r="H165" s="276"/>
      <c r="I165" s="276"/>
      <c r="J165" s="276"/>
      <c r="K165" s="277"/>
      <c r="L165" s="254" t="str">
        <f>IF('Abilità strumentali'!I258&lt;&gt;""," -" &amp; 'Abilità strumentali'!J258,"") &amp; IF('Abilità strumentali'!I259&lt;&gt;""," -" &amp; 'Abilità strumentali'!J259,"") &amp; IF('Abilità strumentali'!I260&lt;&gt;""," -" &amp; 'Abilità strumentali'!J260,"") &amp; IF(OR('Abilità strumentali'!I261&lt;&gt;"",'Abilità strumentali'!L261)," - " &amp; 'Abilità strumentali'!L261,"")</f>
        <v/>
      </c>
      <c r="M165" s="255"/>
      <c r="N165" s="255"/>
      <c r="O165" s="255"/>
      <c r="P165" s="255"/>
      <c r="Q165" s="255"/>
      <c r="R165" s="255"/>
      <c r="S165" s="255"/>
      <c r="T165" s="255"/>
      <c r="U165" s="255"/>
      <c r="V165" s="256"/>
      <c r="W165" s="257" t="str">
        <f>IF('Abilità strumentali'!V258&lt;&gt;"",'Abilità strumentali'!V258,"")</f>
        <v/>
      </c>
      <c r="X165" s="258"/>
      <c r="Y165" s="258"/>
      <c r="Z165" s="258"/>
      <c r="AA165" s="258"/>
      <c r="AB165" s="258"/>
      <c r="AC165" s="258"/>
      <c r="AD165" s="258"/>
      <c r="AE165" s="258"/>
      <c r="AF165" s="258"/>
      <c r="AG165" s="258"/>
      <c r="AH165" s="258"/>
      <c r="AI165" s="259"/>
    </row>
    <row r="166" spans="1:35" s="140" customFormat="1" ht="34.5" customHeight="1">
      <c r="A166" s="245" t="str">
        <f>'Abilità strumentali'!B264</f>
        <v>Produzione scritta e orale</v>
      </c>
      <c r="B166" s="246"/>
      <c r="C166" s="246"/>
      <c r="D166" s="246"/>
      <c r="E166" s="246"/>
      <c r="F166" s="246"/>
      <c r="G166" s="246"/>
      <c r="H166" s="246"/>
      <c r="I166" s="246"/>
      <c r="J166" s="246"/>
      <c r="K166" s="247"/>
      <c r="L166" s="248" t="str">
        <f>IF('Abilità strumentali'!I265&lt;&gt;""," -" &amp; 'Abilità strumentali'!J265,"") &amp; IF('Abilità strumentali'!I266&lt;&gt;""," -" &amp; 'Abilità strumentali'!J266,"") &amp; IF('Abilità strumentali'!I267&lt;&gt;""," -" &amp; 'Abilità strumentali'!J267,"") &amp; IF(OR('Abilità strumentali'!I268&lt;&gt;"",'Abilità strumentali'!L268)," - " &amp; 'Abilità strumentali'!L268,"")</f>
        <v/>
      </c>
      <c r="M166" s="249"/>
      <c r="N166" s="249"/>
      <c r="O166" s="249"/>
      <c r="P166" s="249"/>
      <c r="Q166" s="249"/>
      <c r="R166" s="249"/>
      <c r="S166" s="249"/>
      <c r="T166" s="249"/>
      <c r="U166" s="249"/>
      <c r="V166" s="250"/>
      <c r="W166" s="251" t="str">
        <f>IF('Abilità strumentali'!V265&lt;&gt;"",'Abilità strumentali'!V265,"")</f>
        <v/>
      </c>
      <c r="X166" s="252"/>
      <c r="Y166" s="252"/>
      <c r="Z166" s="252"/>
      <c r="AA166" s="252"/>
      <c r="AB166" s="252"/>
      <c r="AC166" s="252"/>
      <c r="AD166" s="252"/>
      <c r="AE166" s="252"/>
      <c r="AF166" s="252"/>
      <c r="AG166" s="252"/>
      <c r="AH166" s="252"/>
      <c r="AI166" s="253"/>
    </row>
    <row r="167" spans="1:35" s="140" customFormat="1" ht="34.5" customHeight="1">
      <c r="A167" s="260" t="str">
        <f>IF('Abilità strumentali'!B273&lt;&gt;"",'Abilità strumentali'!B273,"")</f>
        <v/>
      </c>
      <c r="B167" s="261"/>
      <c r="C167" s="261"/>
      <c r="D167" s="261"/>
      <c r="E167" s="261"/>
      <c r="F167" s="261"/>
      <c r="G167" s="261"/>
      <c r="H167" s="261"/>
      <c r="I167" s="261"/>
      <c r="J167" s="261"/>
      <c r="K167" s="262"/>
      <c r="L167" s="263" t="str">
        <f>IF('Abilità strumentali'!I272&lt;&gt;""," -" &amp; 'Abilità strumentali'!J272,"") &amp; IF('Abilità strumentali'!I273&lt;&gt;""," -" &amp; 'Abilità strumentali'!J273,"") &amp; IF('Abilità strumentali'!I274&lt;&gt;""," -" &amp; 'Abilità strumentali'!J274,"") &amp; IF(OR('Abilità strumentali'!I275&lt;&gt;"",'Abilità strumentali'!L275)," - " &amp; 'Abilità strumentali'!L275,"")</f>
        <v/>
      </c>
      <c r="M167" s="264"/>
      <c r="N167" s="264"/>
      <c r="O167" s="264"/>
      <c r="P167" s="264"/>
      <c r="Q167" s="264"/>
      <c r="R167" s="264"/>
      <c r="S167" s="264"/>
      <c r="T167" s="264"/>
      <c r="U167" s="264"/>
      <c r="V167" s="265"/>
      <c r="W167" s="266" t="str">
        <f>IF('Abilità strumentali'!V272&lt;&gt;"",'Abilità strumentali'!V272,"")</f>
        <v/>
      </c>
      <c r="X167" s="267"/>
      <c r="Y167" s="267"/>
      <c r="Z167" s="267"/>
      <c r="AA167" s="267"/>
      <c r="AB167" s="267"/>
      <c r="AC167" s="267"/>
      <c r="AD167" s="267"/>
      <c r="AE167" s="267"/>
      <c r="AF167" s="267"/>
      <c r="AG167" s="267"/>
      <c r="AH167" s="267"/>
      <c r="AI167" s="268"/>
    </row>
    <row r="168" spans="1:35" ht="5.25" customHeight="1"/>
    <row r="169" spans="1:35" s="38" customFormat="1">
      <c r="A169" s="37" t="str">
        <f>'Abilità strumentali'!A319</f>
        <v>COMPETENZA LINGUA ITALIANA (solo per alunni stranieri)</v>
      </c>
    </row>
    <row r="170" spans="1:35" s="38" customFormat="1" ht="11.25" customHeight="1">
      <c r="A170" s="39"/>
      <c r="L170" s="278" t="s">
        <v>269</v>
      </c>
      <c r="M170" s="278"/>
      <c r="N170" s="278"/>
      <c r="O170" s="278"/>
      <c r="P170" s="278"/>
      <c r="Q170" s="278"/>
      <c r="R170" s="278"/>
      <c r="S170" s="278"/>
      <c r="T170" s="278"/>
      <c r="U170" s="278"/>
      <c r="V170" s="278"/>
      <c r="W170" s="278" t="s">
        <v>270</v>
      </c>
      <c r="X170" s="278"/>
      <c r="Y170" s="278"/>
      <c r="Z170" s="278"/>
      <c r="AA170" s="278"/>
      <c r="AB170" s="278"/>
      <c r="AC170" s="278"/>
      <c r="AD170" s="278"/>
      <c r="AE170" s="278"/>
      <c r="AF170" s="278"/>
      <c r="AG170" s="278"/>
      <c r="AH170" s="278"/>
      <c r="AI170" s="278"/>
    </row>
    <row r="171" spans="1:35" s="140" customFormat="1" ht="33.75" customHeight="1">
      <c r="A171" s="279" t="str">
        <f>'Abilità strumentali'!B322</f>
        <v>Comprensione</v>
      </c>
      <c r="B171" s="280"/>
      <c r="C171" s="280"/>
      <c r="D171" s="280"/>
      <c r="E171" s="280"/>
      <c r="F171" s="280"/>
      <c r="G171" s="280"/>
      <c r="H171" s="280"/>
      <c r="I171" s="280"/>
      <c r="J171" s="280"/>
      <c r="K171" s="280"/>
      <c r="L171" s="284" t="str">
        <f>IF('Abilità strumentali'!I323&lt;&gt;""," -" &amp; 'Abilità strumentali'!J323,"") &amp; IF('Abilità strumentali'!I324&lt;&gt;""," -" &amp; 'Abilità strumentali'!J324,"") &amp; IF('Abilità strumentali'!I325&lt;&gt;""," -" &amp; 'Abilità strumentali'!J325,"") &amp; IF(OR('Abilità strumentali'!I326&lt;&gt;"",'Abilità strumentali'!L326&lt;&gt;"")," - " &amp; 'Abilità strumentali'!L326,"")</f>
        <v/>
      </c>
      <c r="M171" s="284"/>
      <c r="N171" s="284"/>
      <c r="O171" s="284"/>
      <c r="P171" s="284"/>
      <c r="Q171" s="284"/>
      <c r="R171" s="284"/>
      <c r="S171" s="284"/>
      <c r="T171" s="284"/>
      <c r="U171" s="284"/>
      <c r="V171" s="284"/>
      <c r="W171" s="281" t="str">
        <f>IF('Abilità strumentali'!V323&lt;&gt;"",'Abilità strumentali'!V323,"")</f>
        <v/>
      </c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85"/>
    </row>
    <row r="172" spans="1:35" s="140" customFormat="1" ht="33.75" customHeight="1">
      <c r="A172" s="245" t="str">
        <f>'Abilità strumentali'!B329</f>
        <v>Esposizione</v>
      </c>
      <c r="B172" s="246"/>
      <c r="C172" s="246"/>
      <c r="D172" s="246"/>
      <c r="E172" s="246"/>
      <c r="F172" s="246"/>
      <c r="G172" s="246"/>
      <c r="H172" s="246"/>
      <c r="I172" s="246"/>
      <c r="J172" s="246"/>
      <c r="K172" s="247"/>
      <c r="L172" s="248" t="str">
        <f>IF('Abilità strumentali'!I330&lt;&gt;""," -" &amp; 'Abilità strumentali'!J330,"") &amp; IF('Abilità strumentali'!I331&lt;&gt;""," -" &amp; 'Abilità strumentali'!J331,"") &amp; IF('Abilità strumentali'!I332&lt;&gt;""," -" &amp; 'Abilità strumentali'!J332,"") &amp; IF(OR('Abilità strumentali'!I333&lt;&gt;"",'Abilità strumentali'!L333&lt;&gt;"")," - " &amp; 'Abilità strumentali'!L333,"")</f>
        <v/>
      </c>
      <c r="M172" s="249"/>
      <c r="N172" s="249"/>
      <c r="O172" s="249"/>
      <c r="P172" s="249"/>
      <c r="Q172" s="249"/>
      <c r="R172" s="249"/>
      <c r="S172" s="249"/>
      <c r="T172" s="249"/>
      <c r="U172" s="249"/>
      <c r="V172" s="250"/>
      <c r="W172" s="251" t="str">
        <f>IF('Abilità strumentali'!V330&lt;&gt;"",'Abilità strumentali'!V330,"")</f>
        <v/>
      </c>
      <c r="X172" s="252"/>
      <c r="Y172" s="252"/>
      <c r="Z172" s="252"/>
      <c r="AA172" s="252"/>
      <c r="AB172" s="252"/>
      <c r="AC172" s="252"/>
      <c r="AD172" s="252"/>
      <c r="AE172" s="252"/>
      <c r="AF172" s="252"/>
      <c r="AG172" s="252"/>
      <c r="AH172" s="252"/>
      <c r="AI172" s="253"/>
    </row>
    <row r="173" spans="1:35" s="140" customFormat="1" ht="33.75" customHeight="1">
      <c r="A173" s="275" t="str">
        <f>'Abilità strumentali'!B336</f>
        <v>Scrittura</v>
      </c>
      <c r="B173" s="276"/>
      <c r="C173" s="276"/>
      <c r="D173" s="276"/>
      <c r="E173" s="276"/>
      <c r="F173" s="276"/>
      <c r="G173" s="276"/>
      <c r="H173" s="276"/>
      <c r="I173" s="276"/>
      <c r="J173" s="276"/>
      <c r="K173" s="277"/>
      <c r="L173" s="254" t="str">
        <f>IF('Abilità strumentali'!I337&lt;&gt;""," -" &amp; 'Abilità strumentali'!J337,"") &amp; IF('Abilità strumentali'!I338&lt;&gt;""," -" &amp; 'Abilità strumentali'!J338,"") &amp; IF('Abilità strumentali'!I339&lt;&gt;""," -" &amp; 'Abilità strumentali'!J339,"") &amp; IF(OR('Abilità strumentali'!I340&lt;&gt;"",'Abilità strumentali'!L340&lt;&gt;"")," - " &amp; 'Abilità strumentali'!L340,"")</f>
        <v/>
      </c>
      <c r="M173" s="255"/>
      <c r="N173" s="255"/>
      <c r="O173" s="255"/>
      <c r="P173" s="255"/>
      <c r="Q173" s="255"/>
      <c r="R173" s="255"/>
      <c r="S173" s="255"/>
      <c r="T173" s="255"/>
      <c r="U173" s="255"/>
      <c r="V173" s="256"/>
      <c r="W173" s="257" t="str">
        <f>IF('Abilità strumentali'!V337&lt;&gt;"",'Abilità strumentali'!V337,"")</f>
        <v/>
      </c>
      <c r="X173" s="258"/>
      <c r="Y173" s="258"/>
      <c r="Z173" s="258"/>
      <c r="AA173" s="258"/>
      <c r="AB173" s="258"/>
      <c r="AC173" s="258"/>
      <c r="AD173" s="258"/>
      <c r="AE173" s="258"/>
      <c r="AF173" s="258"/>
      <c r="AG173" s="258"/>
      <c r="AH173" s="258"/>
      <c r="AI173" s="259"/>
    </row>
    <row r="174" spans="1:35" s="140" customFormat="1" ht="33.75" customHeight="1">
      <c r="A174" s="286" t="str">
        <f>'Abilità strumentali'!B343</f>
        <v>Linguaggi complessi e specifici</v>
      </c>
      <c r="B174" s="287"/>
      <c r="C174" s="287"/>
      <c r="D174" s="287"/>
      <c r="E174" s="287"/>
      <c r="F174" s="287"/>
      <c r="G174" s="287"/>
      <c r="H174" s="287"/>
      <c r="I174" s="287"/>
      <c r="J174" s="287"/>
      <c r="K174" s="288"/>
      <c r="L174" s="269" t="str">
        <f>IF('Abilità strumentali'!I344&lt;&gt;""," -" &amp; 'Abilità strumentali'!J344,"") &amp; IF('Abilità strumentali'!I345&lt;&gt;""," -" &amp; 'Abilità strumentali'!J345,"") &amp; IF('Abilità strumentali'!I346&lt;&gt;""," -" &amp; 'Abilità strumentali'!J346,"") &amp; IF(OR('Abilità strumentali'!I347&lt;&gt;"",'Abilità strumentali'!L347&lt;&gt;"")," - " &amp; 'Abilità strumentali'!L347,"")</f>
        <v/>
      </c>
      <c r="M174" s="270"/>
      <c r="N174" s="270"/>
      <c r="O174" s="270"/>
      <c r="P174" s="270"/>
      <c r="Q174" s="270"/>
      <c r="R174" s="270"/>
      <c r="S174" s="270"/>
      <c r="T174" s="270"/>
      <c r="U174" s="270"/>
      <c r="V174" s="271"/>
      <c r="W174" s="272" t="str">
        <f>IF('Abilità strumentali'!V344&lt;&gt;"",'Abilità strumentali'!V344,"")</f>
        <v/>
      </c>
      <c r="X174" s="273"/>
      <c r="Y174" s="273"/>
      <c r="Z174" s="273"/>
      <c r="AA174" s="273"/>
      <c r="AB174" s="273"/>
      <c r="AC174" s="273"/>
      <c r="AD174" s="273"/>
      <c r="AE174" s="273"/>
      <c r="AF174" s="273"/>
      <c r="AG174" s="273"/>
      <c r="AH174" s="273"/>
      <c r="AI174" s="274"/>
    </row>
    <row r="175" spans="1:35" s="149" customFormat="1" ht="12">
      <c r="A175" s="148" t="str">
        <f>IF(Modulo!A$1&lt;&gt;"",Modulo!A$1,"")</f>
        <v>Istituto Comprensivo Statale Pietrasanta 2</v>
      </c>
      <c r="AI175" s="150" t="str">
        <f>B$15 &amp; "  di  " &amp; B$24</f>
        <v xml:space="preserve">Piano Didattico Personalizzato  di  </v>
      </c>
    </row>
    <row r="176" spans="1:35" s="38" customFormat="1" ht="8.25" customHeight="1">
      <c r="A176" s="135"/>
      <c r="AI176" s="136"/>
    </row>
    <row r="177" spans="1:35" s="38" customFormat="1">
      <c r="A177" s="37" t="str">
        <f>'Abilità strumentali'!A282</f>
        <v>STRATEGIE UTILIZZATE DALL'ALUNNO NELLO STUDIO</v>
      </c>
    </row>
    <row r="178" spans="1:35" s="38" customFormat="1" ht="12.75">
      <c r="A178" s="39"/>
      <c r="L178" s="278" t="s">
        <v>269</v>
      </c>
      <c r="M178" s="278"/>
      <c r="N178" s="278"/>
      <c r="O178" s="278"/>
      <c r="P178" s="278"/>
      <c r="Q178" s="278"/>
      <c r="R178" s="278"/>
      <c r="S178" s="278"/>
      <c r="T178" s="278"/>
      <c r="U178" s="278"/>
      <c r="V178" s="278"/>
      <c r="W178" s="278" t="s">
        <v>270</v>
      </c>
      <c r="X178" s="278"/>
      <c r="Y178" s="278"/>
      <c r="Z178" s="278"/>
      <c r="AA178" s="278"/>
      <c r="AB178" s="278"/>
      <c r="AC178" s="278"/>
      <c r="AD178" s="278"/>
      <c r="AE178" s="278"/>
      <c r="AF178" s="278"/>
      <c r="AG178" s="278"/>
      <c r="AH178" s="278"/>
      <c r="AI178" s="278"/>
    </row>
    <row r="179" spans="1:35" s="140" customFormat="1" ht="37.5" customHeight="1">
      <c r="A179" s="279" t="str">
        <f>'Abilità strumentali'!B285</f>
        <v>Sottolinea, identifica parole chiave…</v>
      </c>
      <c r="B179" s="280"/>
      <c r="C179" s="280"/>
      <c r="D179" s="280"/>
      <c r="E179" s="280"/>
      <c r="F179" s="280"/>
      <c r="G179" s="280"/>
      <c r="H179" s="280"/>
      <c r="I179" s="280"/>
      <c r="J179" s="280"/>
      <c r="K179" s="280"/>
      <c r="L179" s="281" t="str">
        <f>IF('Abilità strumentali'!I286&lt;&gt;""," -" &amp; 'Abilità strumentali'!J286,"") &amp; IF('Abilità strumentali'!I287&lt;&gt;""," -" &amp; 'Abilità strumentali'!J287,"") &amp; IF(OR('Abilità strumentali'!I288&lt;&gt;"",'Abilità strumentali'!L288)," - " &amp; 'Abilità strumentali'!L288,"")</f>
        <v/>
      </c>
      <c r="M179" s="282"/>
      <c r="N179" s="282"/>
      <c r="O179" s="282"/>
      <c r="P179" s="282"/>
      <c r="Q179" s="282"/>
      <c r="R179" s="282"/>
      <c r="S179" s="282"/>
      <c r="T179" s="282"/>
      <c r="U179" s="282"/>
      <c r="V179" s="283"/>
      <c r="W179" s="281" t="str">
        <f>IF('Abilità strumentali'!V286&lt;&gt;"",'Abilità strumentali'!V286,"")</f>
        <v/>
      </c>
      <c r="X179" s="282"/>
      <c r="Y179" s="282"/>
      <c r="Z179" s="282"/>
      <c r="AA179" s="282"/>
      <c r="AB179" s="282"/>
      <c r="AC179" s="282"/>
      <c r="AD179" s="282"/>
      <c r="AE179" s="282"/>
      <c r="AF179" s="282"/>
      <c r="AG179" s="282"/>
      <c r="AH179" s="282"/>
      <c r="AI179" s="285"/>
    </row>
    <row r="180" spans="1:35" s="140" customFormat="1" ht="37.5" customHeight="1">
      <c r="A180" s="245" t="str">
        <f>'Abilità strumentali'!B291</f>
        <v>Costruisce schemi, mappe o diagrammi</v>
      </c>
      <c r="B180" s="246"/>
      <c r="C180" s="246"/>
      <c r="D180" s="246"/>
      <c r="E180" s="246"/>
      <c r="F180" s="246"/>
      <c r="G180" s="246"/>
      <c r="H180" s="246"/>
      <c r="I180" s="246"/>
      <c r="J180" s="246"/>
      <c r="K180" s="247"/>
      <c r="L180" s="248" t="str">
        <f>IF('Abilità strumentali'!I292&lt;&gt;""," -" &amp; 'Abilità strumentali'!J292,"") &amp; IF('Abilità strumentali'!I293&lt;&gt;""," -" &amp; 'Abilità strumentali'!J293,"") &amp; IF(OR('Abilità strumentali'!I294&lt;&gt;"",'Abilità strumentali'!L294)," - " &amp; 'Abilità strumentali'!L294,"")</f>
        <v/>
      </c>
      <c r="M180" s="249"/>
      <c r="N180" s="249"/>
      <c r="O180" s="249"/>
      <c r="P180" s="249"/>
      <c r="Q180" s="249"/>
      <c r="R180" s="249"/>
      <c r="S180" s="249"/>
      <c r="T180" s="249"/>
      <c r="U180" s="249"/>
      <c r="V180" s="250"/>
      <c r="W180" s="251" t="str">
        <f>IF('Abilità strumentali'!V292&lt;&gt;"",'Abilità strumentali'!V292,"")</f>
        <v/>
      </c>
      <c r="X180" s="252"/>
      <c r="Y180" s="252"/>
      <c r="Z180" s="252"/>
      <c r="AA180" s="252"/>
      <c r="AB180" s="252"/>
      <c r="AC180" s="252"/>
      <c r="AD180" s="252"/>
      <c r="AE180" s="252"/>
      <c r="AF180" s="252"/>
      <c r="AG180" s="252"/>
      <c r="AH180" s="252"/>
      <c r="AI180" s="253"/>
    </row>
    <row r="181" spans="1:35" s="140" customFormat="1" ht="37.5" customHeight="1">
      <c r="A181" s="275" t="str">
        <f>'Abilità strumentali'!B297</f>
        <v>Utilizza stumenti informatici (computer, correttore ortografico, software…)</v>
      </c>
      <c r="B181" s="276"/>
      <c r="C181" s="276"/>
      <c r="D181" s="276"/>
      <c r="E181" s="276"/>
      <c r="F181" s="276"/>
      <c r="G181" s="276"/>
      <c r="H181" s="276"/>
      <c r="I181" s="276"/>
      <c r="J181" s="276"/>
      <c r="K181" s="277"/>
      <c r="L181" s="254" t="str">
        <f>IF('Abilità strumentali'!I298&lt;&gt;""," -" &amp; 'Abilità strumentali'!J298,"") &amp; IF('Abilità strumentali'!I299&lt;&gt;""," -" &amp; 'Abilità strumentali'!J299,"") &amp; IF(OR('Abilità strumentali'!I300&lt;&gt;"",'Abilità strumentali'!L300)," - " &amp; 'Abilità strumentali'!L300,"")</f>
        <v/>
      </c>
      <c r="M181" s="255"/>
      <c r="N181" s="255"/>
      <c r="O181" s="255"/>
      <c r="P181" s="255"/>
      <c r="Q181" s="255"/>
      <c r="R181" s="255"/>
      <c r="S181" s="255"/>
      <c r="T181" s="255"/>
      <c r="U181" s="255"/>
      <c r="V181" s="256"/>
      <c r="W181" s="257" t="str">
        <f>IF('Abilità strumentali'!V298&lt;&gt;"",'Abilità strumentali'!V298,"")</f>
        <v/>
      </c>
      <c r="X181" s="258"/>
      <c r="Y181" s="258"/>
      <c r="Z181" s="258"/>
      <c r="AA181" s="258"/>
      <c r="AB181" s="258"/>
      <c r="AC181" s="258"/>
      <c r="AD181" s="258"/>
      <c r="AE181" s="258"/>
      <c r="AF181" s="258"/>
      <c r="AG181" s="258"/>
      <c r="AH181" s="258"/>
      <c r="AI181" s="259"/>
    </row>
    <row r="182" spans="1:35" s="140" customFormat="1" ht="37.5" customHeight="1">
      <c r="A182" s="245" t="str">
        <f>'Abilità strumentali'!B303</f>
        <v>Usa strategie di memorizzazione (immagini, colori, riquadrature…)</v>
      </c>
      <c r="B182" s="246"/>
      <c r="C182" s="246"/>
      <c r="D182" s="246"/>
      <c r="E182" s="246"/>
      <c r="F182" s="246"/>
      <c r="G182" s="246"/>
      <c r="H182" s="246"/>
      <c r="I182" s="246"/>
      <c r="J182" s="246"/>
      <c r="K182" s="247"/>
      <c r="L182" s="248" t="str">
        <f>IF('Abilità strumentali'!I304&lt;&gt;""," -" &amp; 'Abilità strumentali'!J304,"") &amp; IF('Abilità strumentali'!I305&lt;&gt;""," -" &amp; 'Abilità strumentali'!J305,"") &amp; IF(OR('Abilità strumentali'!I306&lt;&gt;"",'Abilità strumentali'!L306)," - " &amp; 'Abilità strumentali'!L306,"")</f>
        <v/>
      </c>
      <c r="M182" s="249"/>
      <c r="N182" s="249"/>
      <c r="O182" s="249"/>
      <c r="P182" s="249"/>
      <c r="Q182" s="249"/>
      <c r="R182" s="249"/>
      <c r="S182" s="249"/>
      <c r="T182" s="249"/>
      <c r="U182" s="249"/>
      <c r="V182" s="250"/>
      <c r="W182" s="251" t="str">
        <f>IF('Abilità strumentali'!V304&lt;&gt;"",'Abilità strumentali'!V304,"")</f>
        <v/>
      </c>
      <c r="X182" s="252"/>
      <c r="Y182" s="252"/>
      <c r="Z182" s="252"/>
      <c r="AA182" s="252"/>
      <c r="AB182" s="252"/>
      <c r="AC182" s="252"/>
      <c r="AD182" s="252"/>
      <c r="AE182" s="252"/>
      <c r="AF182" s="252"/>
      <c r="AG182" s="252"/>
      <c r="AH182" s="252"/>
      <c r="AI182" s="253"/>
    </row>
    <row r="183" spans="1:35" s="140" customFormat="1" ht="37.5" customHeight="1">
      <c r="A183" s="260" t="str">
        <f>IF('Abilità strumentali'!B311&lt;&gt;"",'Abilità strumentali'!B311,"")</f>
        <v/>
      </c>
      <c r="B183" s="261"/>
      <c r="C183" s="261"/>
      <c r="D183" s="261"/>
      <c r="E183" s="261"/>
      <c r="F183" s="261"/>
      <c r="G183" s="261"/>
      <c r="H183" s="261"/>
      <c r="I183" s="261"/>
      <c r="J183" s="261"/>
      <c r="K183" s="262"/>
      <c r="L183" s="263" t="str">
        <f>IF('Abilità strumentali'!I310&lt;&gt;""," -" &amp; 'Abilità strumentali'!J310,"") &amp; IF('Abilità strumentali'!I311&lt;&gt;""," -" &amp; 'Abilità strumentali'!J311,"") &amp; IF(OR('Abilità strumentali'!I312&lt;&gt;"",'Abilità strumentali'!L312)," - " &amp; 'Abilità strumentali'!L312,"")</f>
        <v/>
      </c>
      <c r="M183" s="264"/>
      <c r="N183" s="264"/>
      <c r="O183" s="264"/>
      <c r="P183" s="264"/>
      <c r="Q183" s="264"/>
      <c r="R183" s="264"/>
      <c r="S183" s="264"/>
      <c r="T183" s="264"/>
      <c r="U183" s="264"/>
      <c r="V183" s="265"/>
      <c r="W183" s="266" t="str">
        <f>IF('Abilità strumentali'!V310&lt;&gt;"",'Abilità strumentali'!V310,"")</f>
        <v/>
      </c>
      <c r="X183" s="267"/>
      <c r="Y183" s="267"/>
      <c r="Z183" s="267"/>
      <c r="AA183" s="267"/>
      <c r="AB183" s="267"/>
      <c r="AC183" s="267"/>
      <c r="AD183" s="267"/>
      <c r="AE183" s="267"/>
      <c r="AF183" s="267"/>
      <c r="AG183" s="267"/>
      <c r="AH183" s="267"/>
      <c r="AI183" s="268"/>
    </row>
    <row r="186" spans="1:35">
      <c r="A186" s="37" t="str">
        <f>'Altre informazioni'!A9</f>
        <v>ALTRE INFORMAZIONI…</v>
      </c>
    </row>
    <row r="187" spans="1:35">
      <c r="A187" s="293" t="s">
        <v>269</v>
      </c>
      <c r="B187" s="293"/>
      <c r="C187" s="293"/>
      <c r="D187" s="293"/>
      <c r="E187" s="293"/>
      <c r="F187" s="293"/>
      <c r="G187" s="293"/>
      <c r="H187" s="293"/>
      <c r="I187" s="293"/>
      <c r="J187" s="293"/>
      <c r="K187" s="293"/>
      <c r="L187" s="293"/>
      <c r="M187" s="293"/>
      <c r="N187" s="293"/>
      <c r="O187" s="293"/>
      <c r="P187" s="293"/>
      <c r="Q187" s="293"/>
      <c r="R187" s="293" t="s">
        <v>270</v>
      </c>
      <c r="S187" s="293"/>
      <c r="T187" s="293"/>
      <c r="U187" s="293"/>
      <c r="V187" s="293"/>
      <c r="W187" s="293"/>
      <c r="X187" s="293"/>
      <c r="Y187" s="293"/>
      <c r="Z187" s="293"/>
      <c r="AA187" s="293"/>
      <c r="AB187" s="293"/>
      <c r="AC187" s="293"/>
      <c r="AD187" s="293"/>
      <c r="AE187" s="293"/>
      <c r="AF187" s="293"/>
      <c r="AG187" s="293"/>
      <c r="AH187" s="293"/>
      <c r="AI187" s="293"/>
    </row>
    <row r="188" spans="1:35" ht="112.5" customHeight="1">
      <c r="A188" s="290" t="str">
        <f>IF('Altre informazioni'!C13&lt;&gt;"",'Altre informazioni'!C13,"")</f>
        <v/>
      </c>
      <c r="B188" s="291"/>
      <c r="C188" s="291"/>
      <c r="D188" s="291"/>
      <c r="E188" s="291"/>
      <c r="F188" s="291"/>
      <c r="G188" s="291"/>
      <c r="H188" s="291"/>
      <c r="I188" s="291"/>
      <c r="J188" s="291"/>
      <c r="K188" s="291"/>
      <c r="L188" s="291"/>
      <c r="M188" s="291"/>
      <c r="N188" s="291"/>
      <c r="O188" s="291"/>
      <c r="P188" s="291"/>
      <c r="Q188" s="291"/>
      <c r="R188" s="291" t="str">
        <f>IF('Altre informazioni'!T13&lt;&gt;"",'Altre informazioni'!T13,"")</f>
        <v/>
      </c>
      <c r="S188" s="291"/>
      <c r="T188" s="291"/>
      <c r="U188" s="291"/>
      <c r="V188" s="291"/>
      <c r="W188" s="291"/>
      <c r="X188" s="291"/>
      <c r="Y188" s="291"/>
      <c r="Z188" s="291"/>
      <c r="AA188" s="291"/>
      <c r="AB188" s="291"/>
      <c r="AC188" s="291"/>
      <c r="AD188" s="291"/>
      <c r="AE188" s="291"/>
      <c r="AF188" s="291"/>
      <c r="AG188" s="291"/>
      <c r="AH188" s="291"/>
      <c r="AI188" s="292"/>
    </row>
    <row r="196" spans="1:35">
      <c r="A196" s="37" t="str">
        <f>'Interventi educativi-didattici'!R3</f>
        <v>STRATEGIE DI PERSONALIZZAZIONE / INDIVIDUALIZZAZIONE</v>
      </c>
      <c r="B196" s="38"/>
      <c r="C196" s="38"/>
      <c r="D196" s="38"/>
      <c r="E196" s="38"/>
      <c r="F196" s="38"/>
      <c r="G196" s="38"/>
      <c r="H196" s="38"/>
      <c r="I196" s="38"/>
      <c r="J196" s="38"/>
      <c r="K196" s="38"/>
    </row>
    <row r="197" spans="1:35">
      <c r="A197" s="39"/>
      <c r="B197" s="38"/>
      <c r="C197" s="38"/>
      <c r="D197" s="38"/>
      <c r="E197" s="38"/>
      <c r="F197" s="38"/>
      <c r="G197" s="38"/>
      <c r="H197" s="38"/>
      <c r="I197" s="38"/>
      <c r="J197" s="38"/>
      <c r="K197" s="38"/>
    </row>
    <row r="198" spans="1:35">
      <c r="A198" s="41"/>
      <c r="B198" s="41"/>
      <c r="C198" s="43" t="str">
        <f>'Interventi educativi-didattici'!A10</f>
        <v>MISURE DISPENSATIVE (legge 170/10 e linee guida 12/07/2011)</v>
      </c>
      <c r="D198" s="42"/>
      <c r="E198" s="42"/>
      <c r="F198" s="42"/>
      <c r="G198" s="42"/>
      <c r="H198" s="42"/>
      <c r="I198" s="42"/>
      <c r="J198" s="42"/>
      <c r="K198" s="42"/>
    </row>
    <row r="199" spans="1:35" ht="15" customHeight="1">
      <c r="A199" s="235" t="str">
        <f>IF(COUNTA('Interventi educativi-didattici'!C13:C48)&gt;0,CONCATENATE(IF('Interventi educativi-didattici'!C13&lt;&gt;""," - " &amp; 'Interventi educativi-didattici'!E13,""), IF('Interventi educativi-didattici'!C16&lt;&gt;"",CHAR(10) &amp; " - " &amp; 'Interventi educativi-didattici'!E16,""), IF('Interventi educativi-didattici'!C19&lt;&gt;"",CHAR(10) &amp; " - " &amp; 'Interventi educativi-didattici'!E19,""), IF('Interventi educativi-didattici'!C22&lt;&gt;"",CHAR(10) &amp; " - " &amp; 'Interventi educativi-didattici'!E22,""), IF('Interventi educativi-didattici'!C25&lt;&gt;"",CHAR(10) &amp; " - " &amp; 'Interventi educativi-didattici'!E25,""), IF('Interventi educativi-didattici'!C28&lt;&gt;"",CHAR(10) &amp; " - " &amp; 'Interventi educativi-didattici'!E28,""), IF('Interventi educativi-didattici'!C31&lt;&gt;"",CHAR(10) &amp; " - " &amp; 'Interventi educativi-didattici'!E31,""), IF('Interventi educativi-didattici'!C34&lt;&gt;"",CHAR(10) &amp; " - " &amp; 'Interventi educativi-didattici'!E34,""), IF('Interventi educativi-didattici'!C37&lt;&gt;"",CHAR(10) &amp; " - " &amp; 'Interventi educativi-didattici'!E37,""), IF('Interventi educativi-didattici'!C41&lt;&gt;"",CHAR(10) &amp; " - " &amp; 'Interventi educativi-didattici'!E41,""), IF('Interventi educativi-didattici'!C44&lt;&gt;"",CHAR(10) &amp; " - " &amp; 'Interventi educativi-didattici'!E44,""), IF('Interventi educativi-didattici'!C48&lt;&gt;"",CHAR(10) &amp; " - " &amp; 'Interventi educativi-didattici'!H48,"")),"")</f>
        <v/>
      </c>
      <c r="B199" s="236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6"/>
      <c r="N199" s="236"/>
      <c r="O199" s="236"/>
      <c r="P199" s="236"/>
      <c r="Q199" s="236"/>
      <c r="R199" s="236"/>
      <c r="S199" s="236"/>
      <c r="T199" s="236"/>
      <c r="U199" s="236"/>
      <c r="V199" s="236"/>
      <c r="W199" s="236"/>
      <c r="X199" s="236"/>
      <c r="Y199" s="236"/>
      <c r="Z199" s="236"/>
      <c r="AA199" s="236"/>
      <c r="AB199" s="236"/>
      <c r="AC199" s="236"/>
      <c r="AD199" s="236"/>
      <c r="AE199" s="236"/>
      <c r="AF199" s="236"/>
      <c r="AG199" s="236"/>
      <c r="AH199" s="236"/>
      <c r="AI199" s="237"/>
    </row>
    <row r="200" spans="1:35">
      <c r="A200" s="238"/>
      <c r="B200" s="239"/>
      <c r="C200" s="239"/>
      <c r="D200" s="239"/>
      <c r="E200" s="239"/>
      <c r="F200" s="239"/>
      <c r="G200" s="239"/>
      <c r="H200" s="239"/>
      <c r="I200" s="239"/>
      <c r="J200" s="239"/>
      <c r="K200" s="239"/>
      <c r="L200" s="239"/>
      <c r="M200" s="239"/>
      <c r="N200" s="239"/>
      <c r="O200" s="239"/>
      <c r="P200" s="239"/>
      <c r="Q200" s="239"/>
      <c r="R200" s="239"/>
      <c r="S200" s="239"/>
      <c r="T200" s="239"/>
      <c r="U200" s="239"/>
      <c r="V200" s="239"/>
      <c r="W200" s="239"/>
      <c r="X200" s="239"/>
      <c r="Y200" s="239"/>
      <c r="Z200" s="239"/>
      <c r="AA200" s="239"/>
      <c r="AB200" s="239"/>
      <c r="AC200" s="239"/>
      <c r="AD200" s="239"/>
      <c r="AE200" s="239"/>
      <c r="AF200" s="239"/>
      <c r="AG200" s="239"/>
      <c r="AH200" s="239"/>
      <c r="AI200" s="240"/>
    </row>
    <row r="201" spans="1:35">
      <c r="A201" s="238"/>
      <c r="B201" s="239"/>
      <c r="C201" s="239"/>
      <c r="D201" s="239"/>
      <c r="E201" s="239"/>
      <c r="F201" s="239"/>
      <c r="G201" s="239"/>
      <c r="H201" s="239"/>
      <c r="I201" s="239"/>
      <c r="J201" s="239"/>
      <c r="K201" s="239"/>
      <c r="L201" s="239"/>
      <c r="M201" s="239"/>
      <c r="N201" s="239"/>
      <c r="O201" s="239"/>
      <c r="P201" s="239"/>
      <c r="Q201" s="239"/>
      <c r="R201" s="239"/>
      <c r="S201" s="239"/>
      <c r="T201" s="239"/>
      <c r="U201" s="239"/>
      <c r="V201" s="239"/>
      <c r="W201" s="239"/>
      <c r="X201" s="239"/>
      <c r="Y201" s="239"/>
      <c r="Z201" s="239"/>
      <c r="AA201" s="239"/>
      <c r="AB201" s="239"/>
      <c r="AC201" s="239"/>
      <c r="AD201" s="239"/>
      <c r="AE201" s="239"/>
      <c r="AF201" s="239"/>
      <c r="AG201" s="239"/>
      <c r="AH201" s="239"/>
      <c r="AI201" s="240"/>
    </row>
    <row r="202" spans="1:35">
      <c r="A202" s="238"/>
      <c r="B202" s="239"/>
      <c r="C202" s="239"/>
      <c r="D202" s="239"/>
      <c r="E202" s="239"/>
      <c r="F202" s="239"/>
      <c r="G202" s="239"/>
      <c r="H202" s="239"/>
      <c r="I202" s="239"/>
      <c r="J202" s="239"/>
      <c r="K202" s="239"/>
      <c r="L202" s="239"/>
      <c r="M202" s="239"/>
      <c r="N202" s="239"/>
      <c r="O202" s="239"/>
      <c r="P202" s="239"/>
      <c r="Q202" s="239"/>
      <c r="R202" s="239"/>
      <c r="S202" s="239"/>
      <c r="T202" s="239"/>
      <c r="U202" s="239"/>
      <c r="V202" s="239"/>
      <c r="W202" s="239"/>
      <c r="X202" s="239"/>
      <c r="Y202" s="239"/>
      <c r="Z202" s="239"/>
      <c r="AA202" s="239"/>
      <c r="AB202" s="239"/>
      <c r="AC202" s="239"/>
      <c r="AD202" s="239"/>
      <c r="AE202" s="239"/>
      <c r="AF202" s="239"/>
      <c r="AG202" s="239"/>
      <c r="AH202" s="239"/>
      <c r="AI202" s="240"/>
    </row>
    <row r="203" spans="1:35">
      <c r="A203" s="238"/>
      <c r="B203" s="239"/>
      <c r="C203" s="239"/>
      <c r="D203" s="239"/>
      <c r="E203" s="239"/>
      <c r="F203" s="239"/>
      <c r="G203" s="239"/>
      <c r="H203" s="239"/>
      <c r="I203" s="239"/>
      <c r="J203" s="239"/>
      <c r="K203" s="239"/>
      <c r="L203" s="239"/>
      <c r="M203" s="239"/>
      <c r="N203" s="239"/>
      <c r="O203" s="239"/>
      <c r="P203" s="239"/>
      <c r="Q203" s="239"/>
      <c r="R203" s="239"/>
      <c r="S203" s="239"/>
      <c r="T203" s="239"/>
      <c r="U203" s="239"/>
      <c r="V203" s="239"/>
      <c r="W203" s="239"/>
      <c r="X203" s="239"/>
      <c r="Y203" s="239"/>
      <c r="Z203" s="239"/>
      <c r="AA203" s="239"/>
      <c r="AB203" s="239"/>
      <c r="AC203" s="239"/>
      <c r="AD203" s="239"/>
      <c r="AE203" s="239"/>
      <c r="AF203" s="239"/>
      <c r="AG203" s="239"/>
      <c r="AH203" s="239"/>
      <c r="AI203" s="240"/>
    </row>
    <row r="204" spans="1:35">
      <c r="A204" s="238"/>
      <c r="B204" s="239"/>
      <c r="C204" s="239"/>
      <c r="D204" s="239"/>
      <c r="E204" s="239"/>
      <c r="F204" s="239"/>
      <c r="G204" s="239"/>
      <c r="H204" s="239"/>
      <c r="I204" s="239"/>
      <c r="J204" s="239"/>
      <c r="K204" s="239"/>
      <c r="L204" s="239"/>
      <c r="M204" s="239"/>
      <c r="N204" s="239"/>
      <c r="O204" s="239"/>
      <c r="P204" s="239"/>
      <c r="Q204" s="239"/>
      <c r="R204" s="239"/>
      <c r="S204" s="239"/>
      <c r="T204" s="239"/>
      <c r="U204" s="239"/>
      <c r="V204" s="239"/>
      <c r="W204" s="239"/>
      <c r="X204" s="239"/>
      <c r="Y204" s="239"/>
      <c r="Z204" s="239"/>
      <c r="AA204" s="239"/>
      <c r="AB204" s="239"/>
      <c r="AC204" s="239"/>
      <c r="AD204" s="239"/>
      <c r="AE204" s="239"/>
      <c r="AF204" s="239"/>
      <c r="AG204" s="239"/>
      <c r="AH204" s="239"/>
      <c r="AI204" s="240"/>
    </row>
    <row r="205" spans="1:35">
      <c r="A205" s="238"/>
      <c r="B205" s="239"/>
      <c r="C205" s="239"/>
      <c r="D205" s="239"/>
      <c r="E205" s="239"/>
      <c r="F205" s="239"/>
      <c r="G205" s="239"/>
      <c r="H205" s="239"/>
      <c r="I205" s="239"/>
      <c r="J205" s="239"/>
      <c r="K205" s="239"/>
      <c r="L205" s="239"/>
      <c r="M205" s="239"/>
      <c r="N205" s="239"/>
      <c r="O205" s="239"/>
      <c r="P205" s="239"/>
      <c r="Q205" s="239"/>
      <c r="R205" s="239"/>
      <c r="S205" s="239"/>
      <c r="T205" s="239"/>
      <c r="U205" s="239"/>
      <c r="V205" s="239"/>
      <c r="W205" s="239"/>
      <c r="X205" s="239"/>
      <c r="Y205" s="239"/>
      <c r="Z205" s="239"/>
      <c r="AA205" s="239"/>
      <c r="AB205" s="239"/>
      <c r="AC205" s="239"/>
      <c r="AD205" s="239"/>
      <c r="AE205" s="239"/>
      <c r="AF205" s="239"/>
      <c r="AG205" s="239"/>
      <c r="AH205" s="239"/>
      <c r="AI205" s="240"/>
    </row>
    <row r="206" spans="1:35">
      <c r="A206" s="238"/>
      <c r="B206" s="239"/>
      <c r="C206" s="239"/>
      <c r="D206" s="239"/>
      <c r="E206" s="239"/>
      <c r="F206" s="239"/>
      <c r="G206" s="239"/>
      <c r="H206" s="239"/>
      <c r="I206" s="239"/>
      <c r="J206" s="239"/>
      <c r="K206" s="239"/>
      <c r="L206" s="239"/>
      <c r="M206" s="239"/>
      <c r="N206" s="239"/>
      <c r="O206" s="239"/>
      <c r="P206" s="239"/>
      <c r="Q206" s="239"/>
      <c r="R206" s="239"/>
      <c r="S206" s="239"/>
      <c r="T206" s="239"/>
      <c r="U206" s="239"/>
      <c r="V206" s="239"/>
      <c r="W206" s="239"/>
      <c r="X206" s="239"/>
      <c r="Y206" s="239"/>
      <c r="Z206" s="239"/>
      <c r="AA206" s="239"/>
      <c r="AB206" s="239"/>
      <c r="AC206" s="239"/>
      <c r="AD206" s="239"/>
      <c r="AE206" s="239"/>
      <c r="AF206" s="239"/>
      <c r="AG206" s="239"/>
      <c r="AH206" s="239"/>
      <c r="AI206" s="240"/>
    </row>
    <row r="207" spans="1:35">
      <c r="A207" s="238"/>
      <c r="B207" s="239"/>
      <c r="C207" s="239"/>
      <c r="D207" s="239"/>
      <c r="E207" s="239"/>
      <c r="F207" s="239"/>
      <c r="G207" s="239"/>
      <c r="H207" s="239"/>
      <c r="I207" s="239"/>
      <c r="J207" s="239"/>
      <c r="K207" s="239"/>
      <c r="L207" s="239"/>
      <c r="M207" s="239"/>
      <c r="N207" s="239"/>
      <c r="O207" s="239"/>
      <c r="P207" s="239"/>
      <c r="Q207" s="239"/>
      <c r="R207" s="239"/>
      <c r="S207" s="239"/>
      <c r="T207" s="239"/>
      <c r="U207" s="239"/>
      <c r="V207" s="239"/>
      <c r="W207" s="239"/>
      <c r="X207" s="239"/>
      <c r="Y207" s="239"/>
      <c r="Z207" s="239"/>
      <c r="AA207" s="239"/>
      <c r="AB207" s="239"/>
      <c r="AC207" s="239"/>
      <c r="AD207" s="239"/>
      <c r="AE207" s="239"/>
      <c r="AF207" s="239"/>
      <c r="AG207" s="239"/>
      <c r="AH207" s="239"/>
      <c r="AI207" s="240"/>
    </row>
    <row r="208" spans="1:35">
      <c r="A208" s="238"/>
      <c r="B208" s="239"/>
      <c r="C208" s="239"/>
      <c r="D208" s="239"/>
      <c r="E208" s="239"/>
      <c r="F208" s="239"/>
      <c r="G208" s="239"/>
      <c r="H208" s="239"/>
      <c r="I208" s="239"/>
      <c r="J208" s="239"/>
      <c r="K208" s="239"/>
      <c r="L208" s="239"/>
      <c r="M208" s="239"/>
      <c r="N208" s="239"/>
      <c r="O208" s="239"/>
      <c r="P208" s="239"/>
      <c r="Q208" s="239"/>
      <c r="R208" s="239"/>
      <c r="S208" s="239"/>
      <c r="T208" s="239"/>
      <c r="U208" s="239"/>
      <c r="V208" s="239"/>
      <c r="W208" s="239"/>
      <c r="X208" s="239"/>
      <c r="Y208" s="239"/>
      <c r="Z208" s="239"/>
      <c r="AA208" s="239"/>
      <c r="AB208" s="239"/>
      <c r="AC208" s="239"/>
      <c r="AD208" s="239"/>
      <c r="AE208" s="239"/>
      <c r="AF208" s="239"/>
      <c r="AG208" s="239"/>
      <c r="AH208" s="239"/>
      <c r="AI208" s="240"/>
    </row>
    <row r="209" spans="1:35" s="141" customFormat="1">
      <c r="A209" s="238"/>
      <c r="B209" s="239"/>
      <c r="C209" s="239"/>
      <c r="D209" s="239"/>
      <c r="E209" s="239"/>
      <c r="F209" s="239"/>
      <c r="G209" s="239"/>
      <c r="H209" s="239"/>
      <c r="I209" s="239"/>
      <c r="J209" s="239"/>
      <c r="K209" s="239"/>
      <c r="L209" s="239"/>
      <c r="M209" s="239"/>
      <c r="N209" s="239"/>
      <c r="O209" s="239"/>
      <c r="P209" s="239"/>
      <c r="Q209" s="239"/>
      <c r="R209" s="239"/>
      <c r="S209" s="239"/>
      <c r="T209" s="239"/>
      <c r="U209" s="239"/>
      <c r="V209" s="239"/>
      <c r="W209" s="239"/>
      <c r="X209" s="239"/>
      <c r="Y209" s="239"/>
      <c r="Z209" s="239"/>
      <c r="AA209" s="239"/>
      <c r="AB209" s="239"/>
      <c r="AC209" s="239"/>
      <c r="AD209" s="239"/>
      <c r="AE209" s="239"/>
      <c r="AF209" s="239"/>
      <c r="AG209" s="239"/>
      <c r="AH209" s="239"/>
      <c r="AI209" s="240"/>
    </row>
    <row r="210" spans="1:35">
      <c r="A210" s="238"/>
      <c r="B210" s="239"/>
      <c r="C210" s="239"/>
      <c r="D210" s="239"/>
      <c r="E210" s="239"/>
      <c r="F210" s="239"/>
      <c r="G210" s="239"/>
      <c r="H210" s="239"/>
      <c r="I210" s="239"/>
      <c r="J210" s="239"/>
      <c r="K210" s="239"/>
      <c r="L210" s="239"/>
      <c r="M210" s="239"/>
      <c r="N210" s="239"/>
      <c r="O210" s="239"/>
      <c r="P210" s="239"/>
      <c r="Q210" s="239"/>
      <c r="R210" s="239"/>
      <c r="S210" s="239"/>
      <c r="T210" s="239"/>
      <c r="U210" s="239"/>
      <c r="V210" s="239"/>
      <c r="W210" s="239"/>
      <c r="X210" s="239"/>
      <c r="Y210" s="239"/>
      <c r="Z210" s="239"/>
      <c r="AA210" s="239"/>
      <c r="AB210" s="239"/>
      <c r="AC210" s="239"/>
      <c r="AD210" s="239"/>
      <c r="AE210" s="239"/>
      <c r="AF210" s="239"/>
      <c r="AG210" s="239"/>
      <c r="AH210" s="239"/>
      <c r="AI210" s="240"/>
    </row>
    <row r="211" spans="1:35">
      <c r="A211" s="238"/>
      <c r="B211" s="239"/>
      <c r="C211" s="239"/>
      <c r="D211" s="239"/>
      <c r="E211" s="239"/>
      <c r="F211" s="239"/>
      <c r="G211" s="239"/>
      <c r="H211" s="239"/>
      <c r="I211" s="239"/>
      <c r="J211" s="239"/>
      <c r="K211" s="239"/>
      <c r="L211" s="239"/>
      <c r="M211" s="239"/>
      <c r="N211" s="239"/>
      <c r="O211" s="239"/>
      <c r="P211" s="239"/>
      <c r="Q211" s="239"/>
      <c r="R211" s="239"/>
      <c r="S211" s="239"/>
      <c r="T211" s="239"/>
      <c r="U211" s="239"/>
      <c r="V211" s="239"/>
      <c r="W211" s="239"/>
      <c r="X211" s="239"/>
      <c r="Y211" s="239"/>
      <c r="Z211" s="239"/>
      <c r="AA211" s="239"/>
      <c r="AB211" s="239"/>
      <c r="AC211" s="239"/>
      <c r="AD211" s="239"/>
      <c r="AE211" s="239"/>
      <c r="AF211" s="239"/>
      <c r="AG211" s="239"/>
      <c r="AH211" s="239"/>
      <c r="AI211" s="240"/>
    </row>
    <row r="212" spans="1:35">
      <c r="A212" s="238"/>
      <c r="B212" s="239"/>
      <c r="C212" s="239"/>
      <c r="D212" s="239"/>
      <c r="E212" s="239"/>
      <c r="F212" s="239"/>
      <c r="G212" s="239"/>
      <c r="H212" s="239"/>
      <c r="I212" s="239"/>
      <c r="J212" s="239"/>
      <c r="K212" s="239"/>
      <c r="L212" s="239"/>
      <c r="M212" s="239"/>
      <c r="N212" s="239"/>
      <c r="O212" s="239"/>
      <c r="P212" s="239"/>
      <c r="Q212" s="239"/>
      <c r="R212" s="239"/>
      <c r="S212" s="239"/>
      <c r="T212" s="239"/>
      <c r="U212" s="239"/>
      <c r="V212" s="239"/>
      <c r="W212" s="239"/>
      <c r="X212" s="239"/>
      <c r="Y212" s="239"/>
      <c r="Z212" s="239"/>
      <c r="AA212" s="239"/>
      <c r="AB212" s="239"/>
      <c r="AC212" s="239"/>
      <c r="AD212" s="239"/>
      <c r="AE212" s="239"/>
      <c r="AF212" s="239"/>
      <c r="AG212" s="239"/>
      <c r="AH212" s="239"/>
      <c r="AI212" s="240"/>
    </row>
    <row r="213" spans="1:35">
      <c r="A213" s="238"/>
      <c r="B213" s="239"/>
      <c r="C213" s="239"/>
      <c r="D213" s="239"/>
      <c r="E213" s="239"/>
      <c r="F213" s="239"/>
      <c r="G213" s="239"/>
      <c r="H213" s="239"/>
      <c r="I213" s="239"/>
      <c r="J213" s="239"/>
      <c r="K213" s="239"/>
      <c r="L213" s="239"/>
      <c r="M213" s="239"/>
      <c r="N213" s="239"/>
      <c r="O213" s="239"/>
      <c r="P213" s="239"/>
      <c r="Q213" s="239"/>
      <c r="R213" s="239"/>
      <c r="S213" s="239"/>
      <c r="T213" s="239"/>
      <c r="U213" s="239"/>
      <c r="V213" s="239"/>
      <c r="W213" s="239"/>
      <c r="X213" s="239"/>
      <c r="Y213" s="239"/>
      <c r="Z213" s="239"/>
      <c r="AA213" s="239"/>
      <c r="AB213" s="239"/>
      <c r="AC213" s="239"/>
      <c r="AD213" s="239"/>
      <c r="AE213" s="239"/>
      <c r="AF213" s="239"/>
      <c r="AG213" s="239"/>
      <c r="AH213" s="239"/>
      <c r="AI213" s="240"/>
    </row>
    <row r="214" spans="1:35">
      <c r="A214" s="241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242"/>
      <c r="O214" s="242"/>
      <c r="P214" s="242"/>
      <c r="Q214" s="242"/>
      <c r="R214" s="242"/>
      <c r="S214" s="242"/>
      <c r="T214" s="242"/>
      <c r="U214" s="242"/>
      <c r="V214" s="242"/>
      <c r="W214" s="242"/>
      <c r="X214" s="242"/>
      <c r="Y214" s="242"/>
      <c r="Z214" s="242"/>
      <c r="AA214" s="242"/>
      <c r="AB214" s="242"/>
      <c r="AC214" s="242"/>
      <c r="AD214" s="242"/>
      <c r="AE214" s="242"/>
      <c r="AF214" s="242"/>
      <c r="AG214" s="242"/>
      <c r="AH214" s="242"/>
      <c r="AI214" s="243"/>
    </row>
    <row r="216" spans="1:35" s="149" customFormat="1" ht="12">
      <c r="A216" s="148" t="str">
        <f>IF(Modulo!A$1&lt;&gt;"",Modulo!A$1,"")</f>
        <v>Istituto Comprensivo Statale Pietrasanta 2</v>
      </c>
      <c r="AI216" s="150" t="str">
        <f>B$15 &amp; "  di  " &amp; B$24</f>
        <v xml:space="preserve">Piano Didattico Personalizzato  di  </v>
      </c>
    </row>
    <row r="217" spans="1:35" s="38" customFormat="1" ht="15" customHeight="1">
      <c r="A217" s="135"/>
      <c r="AI217" s="136"/>
    </row>
    <row r="218" spans="1:35">
      <c r="A218" s="41"/>
      <c r="B218" s="41"/>
      <c r="C218" s="43" t="str">
        <f>'Interventi educativi-didattici'!A56</f>
        <v>STRUMENTI COMPENSATIVI (legge 170/10 e linee guida 12/07/2011)</v>
      </c>
      <c r="D218" s="42"/>
      <c r="E218" s="42"/>
      <c r="F218" s="42"/>
      <c r="G218" s="42"/>
      <c r="H218" s="42"/>
      <c r="I218" s="42"/>
      <c r="J218" s="42"/>
      <c r="K218" s="42"/>
    </row>
    <row r="219" spans="1:35">
      <c r="A219" s="235" t="str">
        <f>IF(COUNTA('Interventi educativi-didattici'!C59:C92)&gt;0,CONCATENATE(IF('Interventi educativi-didattici'!C59&lt;&gt;""," - " &amp; 'Interventi educativi-didattici'!E59,""), IF('Interventi educativi-didattici'!C62&lt;&gt;"",CHAR(10) &amp; " - " &amp; 'Interventi educativi-didattici'!E62,""), IF('Interventi educativi-didattici'!C66&lt;&gt;"",CHAR(10) &amp; " - " &amp; 'Interventi educativi-didattici'!E66,""), IF('Interventi educativi-didattici'!C69&lt;&gt;"",CHAR(10) &amp; " - " &amp; 'Interventi educativi-didattici'!E69,""), IF('Interventi educativi-didattici'!C72&lt;&gt;"",CHAR(10) &amp; " - " &amp; 'Interventi educativi-didattici'!E72,""), IF('Interventi educativi-didattici'!C76&lt;&gt;"",CHAR(10) &amp; " - " &amp; 'Interventi educativi-didattici'!E76,""), IF('Interventi educativi-didattici'!C79&lt;&gt;"",CHAR(10) &amp; " - " &amp; 'Interventi educativi-didattici'!E79,""), IF('Interventi educativi-didattici'!C83&lt;&gt;"",CHAR(10) &amp; " - " &amp; 'Interventi educativi-didattici'!E83,""), IF('Interventi educativi-didattici'!C86&lt;&gt;"",CHAR(10) &amp; " - " &amp; 'Interventi educativi-didattici'!E86,""), IF('Interventi educativi-didattici'!C89&lt;&gt;"",CHAR(10) &amp; " - " &amp; 'Interventi educativi-didattici'!E89,""), IF('Interventi educativi-didattici'!C92&lt;&gt;"",CHAR(10) &amp; " - " &amp; 'Interventi educativi-didattici'!E92,""),  IF('Interventi educativi-didattici'!C95&lt;&gt;"",CHAR(10) &amp; " - " &amp; 'Interventi educativi-didattici'!E95,""),  IF('Interventi educativi-didattici'!C98&lt;&gt;"",CHAR(10) &amp; " - " &amp; 'Interventi educativi-didattici'!E98,""), IF('Interventi educativi-didattici'!C101&lt;&gt;"",CHAR(10) &amp; " - " &amp; 'Interventi educativi-didattici'!E101,""), IF('Interventi educativi-didattici'!C104&lt;&gt;"",CHAR(10) &amp; " - " &amp; 'Interventi educativi-didattici'!E104,""), IF('Interventi educativi-didattici'!C107&lt;&gt;"",CHAR(10) &amp; " - " &amp; 'Interventi educativi-didattici'!H107,"")),"")</f>
        <v/>
      </c>
      <c r="B219" s="236"/>
      <c r="C219" s="236"/>
      <c r="D219" s="236"/>
      <c r="E219" s="236"/>
      <c r="F219" s="236"/>
      <c r="G219" s="236"/>
      <c r="H219" s="236"/>
      <c r="I219" s="236"/>
      <c r="J219" s="236"/>
      <c r="K219" s="236"/>
      <c r="L219" s="236"/>
      <c r="M219" s="236"/>
      <c r="N219" s="236"/>
      <c r="O219" s="236"/>
      <c r="P219" s="236"/>
      <c r="Q219" s="236"/>
      <c r="R219" s="236"/>
      <c r="S219" s="236"/>
      <c r="T219" s="236"/>
      <c r="U219" s="236"/>
      <c r="V219" s="236"/>
      <c r="W219" s="236"/>
      <c r="X219" s="236"/>
      <c r="Y219" s="236"/>
      <c r="Z219" s="236"/>
      <c r="AA219" s="236"/>
      <c r="AB219" s="236"/>
      <c r="AC219" s="236"/>
      <c r="AD219" s="236"/>
      <c r="AE219" s="236"/>
      <c r="AF219" s="236"/>
      <c r="AG219" s="236"/>
      <c r="AH219" s="236"/>
      <c r="AI219" s="237"/>
    </row>
    <row r="220" spans="1:35">
      <c r="A220" s="238"/>
      <c r="B220" s="239"/>
      <c r="C220" s="239"/>
      <c r="D220" s="239"/>
      <c r="E220" s="239"/>
      <c r="F220" s="239"/>
      <c r="G220" s="239"/>
      <c r="H220" s="239"/>
      <c r="I220" s="239"/>
      <c r="J220" s="239"/>
      <c r="K220" s="239"/>
      <c r="L220" s="239"/>
      <c r="M220" s="239"/>
      <c r="N220" s="239"/>
      <c r="O220" s="239"/>
      <c r="P220" s="239"/>
      <c r="Q220" s="239"/>
      <c r="R220" s="239"/>
      <c r="S220" s="239"/>
      <c r="T220" s="239"/>
      <c r="U220" s="239"/>
      <c r="V220" s="239"/>
      <c r="W220" s="239"/>
      <c r="X220" s="239"/>
      <c r="Y220" s="239"/>
      <c r="Z220" s="239"/>
      <c r="AA220" s="239"/>
      <c r="AB220" s="239"/>
      <c r="AC220" s="239"/>
      <c r="AD220" s="239"/>
      <c r="AE220" s="239"/>
      <c r="AF220" s="239"/>
      <c r="AG220" s="239"/>
      <c r="AH220" s="239"/>
      <c r="AI220" s="240"/>
    </row>
    <row r="221" spans="1:35">
      <c r="A221" s="238"/>
      <c r="B221" s="239"/>
      <c r="C221" s="239"/>
      <c r="D221" s="239"/>
      <c r="E221" s="239"/>
      <c r="F221" s="239"/>
      <c r="G221" s="239"/>
      <c r="H221" s="239"/>
      <c r="I221" s="239"/>
      <c r="J221" s="239"/>
      <c r="K221" s="239"/>
      <c r="L221" s="239"/>
      <c r="M221" s="239"/>
      <c r="N221" s="239"/>
      <c r="O221" s="239"/>
      <c r="P221" s="239"/>
      <c r="Q221" s="239"/>
      <c r="R221" s="239"/>
      <c r="S221" s="239"/>
      <c r="T221" s="239"/>
      <c r="U221" s="239"/>
      <c r="V221" s="239"/>
      <c r="W221" s="239"/>
      <c r="X221" s="239"/>
      <c r="Y221" s="239"/>
      <c r="Z221" s="239"/>
      <c r="AA221" s="239"/>
      <c r="AB221" s="239"/>
      <c r="AC221" s="239"/>
      <c r="AD221" s="239"/>
      <c r="AE221" s="239"/>
      <c r="AF221" s="239"/>
      <c r="AG221" s="239"/>
      <c r="AH221" s="239"/>
      <c r="AI221" s="240"/>
    </row>
    <row r="222" spans="1:35">
      <c r="A222" s="238"/>
      <c r="B222" s="239"/>
      <c r="C222" s="239"/>
      <c r="D222" s="239"/>
      <c r="E222" s="239"/>
      <c r="F222" s="239"/>
      <c r="G222" s="239"/>
      <c r="H222" s="239"/>
      <c r="I222" s="239"/>
      <c r="J222" s="239"/>
      <c r="K222" s="239"/>
      <c r="L222" s="239"/>
      <c r="M222" s="239"/>
      <c r="N222" s="239"/>
      <c r="O222" s="239"/>
      <c r="P222" s="239"/>
      <c r="Q222" s="239"/>
      <c r="R222" s="239"/>
      <c r="S222" s="239"/>
      <c r="T222" s="239"/>
      <c r="U222" s="239"/>
      <c r="V222" s="239"/>
      <c r="W222" s="239"/>
      <c r="X222" s="239"/>
      <c r="Y222" s="239"/>
      <c r="Z222" s="239"/>
      <c r="AA222" s="239"/>
      <c r="AB222" s="239"/>
      <c r="AC222" s="239"/>
      <c r="AD222" s="239"/>
      <c r="AE222" s="239"/>
      <c r="AF222" s="239"/>
      <c r="AG222" s="239"/>
      <c r="AH222" s="239"/>
      <c r="AI222" s="240"/>
    </row>
    <row r="223" spans="1:35">
      <c r="A223" s="238"/>
      <c r="B223" s="239"/>
      <c r="C223" s="239"/>
      <c r="D223" s="239"/>
      <c r="E223" s="239"/>
      <c r="F223" s="239"/>
      <c r="G223" s="239"/>
      <c r="H223" s="239"/>
      <c r="I223" s="239"/>
      <c r="J223" s="239"/>
      <c r="K223" s="239"/>
      <c r="L223" s="239"/>
      <c r="M223" s="239"/>
      <c r="N223" s="239"/>
      <c r="O223" s="239"/>
      <c r="P223" s="239"/>
      <c r="Q223" s="239"/>
      <c r="R223" s="239"/>
      <c r="S223" s="239"/>
      <c r="T223" s="239"/>
      <c r="U223" s="239"/>
      <c r="V223" s="239"/>
      <c r="W223" s="239"/>
      <c r="X223" s="239"/>
      <c r="Y223" s="239"/>
      <c r="Z223" s="239"/>
      <c r="AA223" s="239"/>
      <c r="AB223" s="239"/>
      <c r="AC223" s="239"/>
      <c r="AD223" s="239"/>
      <c r="AE223" s="239"/>
      <c r="AF223" s="239"/>
      <c r="AG223" s="239"/>
      <c r="AH223" s="239"/>
      <c r="AI223" s="240"/>
    </row>
    <row r="224" spans="1:35">
      <c r="A224" s="238"/>
      <c r="B224" s="239"/>
      <c r="C224" s="239"/>
      <c r="D224" s="239"/>
      <c r="E224" s="239"/>
      <c r="F224" s="239"/>
      <c r="G224" s="239"/>
      <c r="H224" s="239"/>
      <c r="I224" s="239"/>
      <c r="J224" s="239"/>
      <c r="K224" s="239"/>
      <c r="L224" s="239"/>
      <c r="M224" s="239"/>
      <c r="N224" s="239"/>
      <c r="O224" s="239"/>
      <c r="P224" s="239"/>
      <c r="Q224" s="239"/>
      <c r="R224" s="239"/>
      <c r="S224" s="239"/>
      <c r="T224" s="239"/>
      <c r="U224" s="239"/>
      <c r="V224" s="239"/>
      <c r="W224" s="239"/>
      <c r="X224" s="239"/>
      <c r="Y224" s="239"/>
      <c r="Z224" s="239"/>
      <c r="AA224" s="239"/>
      <c r="AB224" s="239"/>
      <c r="AC224" s="239"/>
      <c r="AD224" s="239"/>
      <c r="AE224" s="239"/>
      <c r="AF224" s="239"/>
      <c r="AG224" s="239"/>
      <c r="AH224" s="239"/>
      <c r="AI224" s="240"/>
    </row>
    <row r="225" spans="1:35">
      <c r="A225" s="238"/>
      <c r="B225" s="239"/>
      <c r="C225" s="239"/>
      <c r="D225" s="239"/>
      <c r="E225" s="239"/>
      <c r="F225" s="239"/>
      <c r="G225" s="239"/>
      <c r="H225" s="239"/>
      <c r="I225" s="239"/>
      <c r="J225" s="239"/>
      <c r="K225" s="239"/>
      <c r="L225" s="239"/>
      <c r="M225" s="239"/>
      <c r="N225" s="239"/>
      <c r="O225" s="239"/>
      <c r="P225" s="239"/>
      <c r="Q225" s="239"/>
      <c r="R225" s="239"/>
      <c r="S225" s="239"/>
      <c r="T225" s="239"/>
      <c r="U225" s="239"/>
      <c r="V225" s="239"/>
      <c r="W225" s="239"/>
      <c r="X225" s="239"/>
      <c r="Y225" s="239"/>
      <c r="Z225" s="239"/>
      <c r="AA225" s="239"/>
      <c r="AB225" s="239"/>
      <c r="AC225" s="239"/>
      <c r="AD225" s="239"/>
      <c r="AE225" s="239"/>
      <c r="AF225" s="239"/>
      <c r="AG225" s="239"/>
      <c r="AH225" s="239"/>
      <c r="AI225" s="240"/>
    </row>
    <row r="226" spans="1:35">
      <c r="A226" s="238"/>
      <c r="B226" s="239"/>
      <c r="C226" s="239"/>
      <c r="D226" s="239"/>
      <c r="E226" s="239"/>
      <c r="F226" s="239"/>
      <c r="G226" s="239"/>
      <c r="H226" s="239"/>
      <c r="I226" s="239"/>
      <c r="J226" s="239"/>
      <c r="K226" s="239"/>
      <c r="L226" s="239"/>
      <c r="M226" s="239"/>
      <c r="N226" s="239"/>
      <c r="O226" s="239"/>
      <c r="P226" s="239"/>
      <c r="Q226" s="239"/>
      <c r="R226" s="239"/>
      <c r="S226" s="239"/>
      <c r="T226" s="239"/>
      <c r="U226" s="239"/>
      <c r="V226" s="239"/>
      <c r="W226" s="239"/>
      <c r="X226" s="239"/>
      <c r="Y226" s="239"/>
      <c r="Z226" s="239"/>
      <c r="AA226" s="239"/>
      <c r="AB226" s="239"/>
      <c r="AC226" s="239"/>
      <c r="AD226" s="239"/>
      <c r="AE226" s="239"/>
      <c r="AF226" s="239"/>
      <c r="AG226" s="239"/>
      <c r="AH226" s="239"/>
      <c r="AI226" s="240"/>
    </row>
    <row r="227" spans="1:35">
      <c r="A227" s="238"/>
      <c r="B227" s="239"/>
      <c r="C227" s="239"/>
      <c r="D227" s="239"/>
      <c r="E227" s="239"/>
      <c r="F227" s="239"/>
      <c r="G227" s="239"/>
      <c r="H227" s="239"/>
      <c r="I227" s="239"/>
      <c r="J227" s="239"/>
      <c r="K227" s="239"/>
      <c r="L227" s="239"/>
      <c r="M227" s="239"/>
      <c r="N227" s="239"/>
      <c r="O227" s="239"/>
      <c r="P227" s="239"/>
      <c r="Q227" s="239"/>
      <c r="R227" s="239"/>
      <c r="S227" s="239"/>
      <c r="T227" s="239"/>
      <c r="U227" s="239"/>
      <c r="V227" s="239"/>
      <c r="W227" s="239"/>
      <c r="X227" s="239"/>
      <c r="Y227" s="239"/>
      <c r="Z227" s="239"/>
      <c r="AA227" s="239"/>
      <c r="AB227" s="239"/>
      <c r="AC227" s="239"/>
      <c r="AD227" s="239"/>
      <c r="AE227" s="239"/>
      <c r="AF227" s="239"/>
      <c r="AG227" s="239"/>
      <c r="AH227" s="239"/>
      <c r="AI227" s="240"/>
    </row>
    <row r="228" spans="1:35">
      <c r="A228" s="238"/>
      <c r="B228" s="239"/>
      <c r="C228" s="239"/>
      <c r="D228" s="239"/>
      <c r="E228" s="239"/>
      <c r="F228" s="239"/>
      <c r="G228" s="239"/>
      <c r="H228" s="239"/>
      <c r="I228" s="239"/>
      <c r="J228" s="239"/>
      <c r="K228" s="239"/>
      <c r="L228" s="239"/>
      <c r="M228" s="239"/>
      <c r="N228" s="239"/>
      <c r="O228" s="239"/>
      <c r="P228" s="239"/>
      <c r="Q228" s="239"/>
      <c r="R228" s="239"/>
      <c r="S228" s="239"/>
      <c r="T228" s="239"/>
      <c r="U228" s="239"/>
      <c r="V228" s="239"/>
      <c r="W228" s="239"/>
      <c r="X228" s="239"/>
      <c r="Y228" s="239"/>
      <c r="Z228" s="239"/>
      <c r="AA228" s="239"/>
      <c r="AB228" s="239"/>
      <c r="AC228" s="239"/>
      <c r="AD228" s="239"/>
      <c r="AE228" s="239"/>
      <c r="AF228" s="239"/>
      <c r="AG228" s="239"/>
      <c r="AH228" s="239"/>
      <c r="AI228" s="240"/>
    </row>
    <row r="229" spans="1:35">
      <c r="A229" s="238"/>
      <c r="B229" s="239"/>
      <c r="C229" s="239"/>
      <c r="D229" s="239"/>
      <c r="E229" s="239"/>
      <c r="F229" s="239"/>
      <c r="G229" s="239"/>
      <c r="H229" s="239"/>
      <c r="I229" s="239"/>
      <c r="J229" s="239"/>
      <c r="K229" s="239"/>
      <c r="L229" s="239"/>
      <c r="M229" s="239"/>
      <c r="N229" s="239"/>
      <c r="O229" s="239"/>
      <c r="P229" s="239"/>
      <c r="Q229" s="239"/>
      <c r="R229" s="239"/>
      <c r="S229" s="239"/>
      <c r="T229" s="239"/>
      <c r="U229" s="239"/>
      <c r="V229" s="239"/>
      <c r="W229" s="239"/>
      <c r="X229" s="239"/>
      <c r="Y229" s="239"/>
      <c r="Z229" s="239"/>
      <c r="AA229" s="239"/>
      <c r="AB229" s="239"/>
      <c r="AC229" s="239"/>
      <c r="AD229" s="239"/>
      <c r="AE229" s="239"/>
      <c r="AF229" s="239"/>
      <c r="AG229" s="239"/>
      <c r="AH229" s="239"/>
      <c r="AI229" s="240"/>
    </row>
    <row r="230" spans="1:35">
      <c r="A230" s="238"/>
      <c r="B230" s="239"/>
      <c r="C230" s="239"/>
      <c r="D230" s="239"/>
      <c r="E230" s="239"/>
      <c r="F230" s="239"/>
      <c r="G230" s="239"/>
      <c r="H230" s="239"/>
      <c r="I230" s="239"/>
      <c r="J230" s="239"/>
      <c r="K230" s="239"/>
      <c r="L230" s="239"/>
      <c r="M230" s="239"/>
      <c r="N230" s="239"/>
      <c r="O230" s="239"/>
      <c r="P230" s="239"/>
      <c r="Q230" s="239"/>
      <c r="R230" s="239"/>
      <c r="S230" s="239"/>
      <c r="T230" s="239"/>
      <c r="U230" s="239"/>
      <c r="V230" s="239"/>
      <c r="W230" s="239"/>
      <c r="X230" s="239"/>
      <c r="Y230" s="239"/>
      <c r="Z230" s="239"/>
      <c r="AA230" s="239"/>
      <c r="AB230" s="239"/>
      <c r="AC230" s="239"/>
      <c r="AD230" s="239"/>
      <c r="AE230" s="239"/>
      <c r="AF230" s="239"/>
      <c r="AG230" s="239"/>
      <c r="AH230" s="239"/>
      <c r="AI230" s="240"/>
    </row>
    <row r="231" spans="1:35">
      <c r="A231" s="238"/>
      <c r="B231" s="239"/>
      <c r="C231" s="239"/>
      <c r="D231" s="239"/>
      <c r="E231" s="239"/>
      <c r="F231" s="239"/>
      <c r="G231" s="239"/>
      <c r="H231" s="239"/>
      <c r="I231" s="239"/>
      <c r="J231" s="239"/>
      <c r="K231" s="239"/>
      <c r="L231" s="239"/>
      <c r="M231" s="239"/>
      <c r="N231" s="239"/>
      <c r="O231" s="239"/>
      <c r="P231" s="239"/>
      <c r="Q231" s="239"/>
      <c r="R231" s="239"/>
      <c r="S231" s="239"/>
      <c r="T231" s="239"/>
      <c r="U231" s="239"/>
      <c r="V231" s="239"/>
      <c r="W231" s="239"/>
      <c r="X231" s="239"/>
      <c r="Y231" s="239"/>
      <c r="Z231" s="239"/>
      <c r="AA231" s="239"/>
      <c r="AB231" s="239"/>
      <c r="AC231" s="239"/>
      <c r="AD231" s="239"/>
      <c r="AE231" s="239"/>
      <c r="AF231" s="239"/>
      <c r="AG231" s="239"/>
      <c r="AH231" s="239"/>
      <c r="AI231" s="240"/>
    </row>
    <row r="232" spans="1:35">
      <c r="A232" s="238"/>
      <c r="B232" s="239"/>
      <c r="C232" s="239"/>
      <c r="D232" s="239"/>
      <c r="E232" s="239"/>
      <c r="F232" s="239"/>
      <c r="G232" s="239"/>
      <c r="H232" s="239"/>
      <c r="I232" s="239"/>
      <c r="J232" s="239"/>
      <c r="K232" s="239"/>
      <c r="L232" s="239"/>
      <c r="M232" s="239"/>
      <c r="N232" s="239"/>
      <c r="O232" s="239"/>
      <c r="P232" s="239"/>
      <c r="Q232" s="239"/>
      <c r="R232" s="239"/>
      <c r="S232" s="239"/>
      <c r="T232" s="239"/>
      <c r="U232" s="239"/>
      <c r="V232" s="239"/>
      <c r="W232" s="239"/>
      <c r="X232" s="239"/>
      <c r="Y232" s="239"/>
      <c r="Z232" s="239"/>
      <c r="AA232" s="239"/>
      <c r="AB232" s="239"/>
      <c r="AC232" s="239"/>
      <c r="AD232" s="239"/>
      <c r="AE232" s="239"/>
      <c r="AF232" s="239"/>
      <c r="AG232" s="239"/>
      <c r="AH232" s="239"/>
      <c r="AI232" s="240"/>
    </row>
    <row r="233" spans="1:35">
      <c r="A233" s="238"/>
      <c r="B233" s="239"/>
      <c r="C233" s="239"/>
      <c r="D233" s="239"/>
      <c r="E233" s="239"/>
      <c r="F233" s="239"/>
      <c r="G233" s="239"/>
      <c r="H233" s="239"/>
      <c r="I233" s="239"/>
      <c r="J233" s="239"/>
      <c r="K233" s="239"/>
      <c r="L233" s="239"/>
      <c r="M233" s="239"/>
      <c r="N233" s="239"/>
      <c r="O233" s="239"/>
      <c r="P233" s="239"/>
      <c r="Q233" s="239"/>
      <c r="R233" s="239"/>
      <c r="S233" s="239"/>
      <c r="T233" s="239"/>
      <c r="U233" s="239"/>
      <c r="V233" s="239"/>
      <c r="W233" s="239"/>
      <c r="X233" s="239"/>
      <c r="Y233" s="239"/>
      <c r="Z233" s="239"/>
      <c r="AA233" s="239"/>
      <c r="AB233" s="239"/>
      <c r="AC233" s="239"/>
      <c r="AD233" s="239"/>
      <c r="AE233" s="239"/>
      <c r="AF233" s="239"/>
      <c r="AG233" s="239"/>
      <c r="AH233" s="239"/>
      <c r="AI233" s="240"/>
    </row>
    <row r="234" spans="1:35">
      <c r="A234" s="238"/>
      <c r="B234" s="239"/>
      <c r="C234" s="239"/>
      <c r="D234" s="239"/>
      <c r="E234" s="239"/>
      <c r="F234" s="239"/>
      <c r="G234" s="239"/>
      <c r="H234" s="239"/>
      <c r="I234" s="239"/>
      <c r="J234" s="239"/>
      <c r="K234" s="239"/>
      <c r="L234" s="239"/>
      <c r="M234" s="239"/>
      <c r="N234" s="239"/>
      <c r="O234" s="239"/>
      <c r="P234" s="239"/>
      <c r="Q234" s="239"/>
      <c r="R234" s="239"/>
      <c r="S234" s="239"/>
      <c r="T234" s="239"/>
      <c r="U234" s="239"/>
      <c r="V234" s="239"/>
      <c r="W234" s="239"/>
      <c r="X234" s="239"/>
      <c r="Y234" s="239"/>
      <c r="Z234" s="239"/>
      <c r="AA234" s="239"/>
      <c r="AB234" s="239"/>
      <c r="AC234" s="239"/>
      <c r="AD234" s="239"/>
      <c r="AE234" s="239"/>
      <c r="AF234" s="239"/>
      <c r="AG234" s="239"/>
      <c r="AH234" s="239"/>
      <c r="AI234" s="240"/>
    </row>
    <row r="235" spans="1:35">
      <c r="A235" s="238"/>
      <c r="B235" s="239"/>
      <c r="C235" s="239"/>
      <c r="D235" s="239"/>
      <c r="E235" s="239"/>
      <c r="F235" s="239"/>
      <c r="G235" s="239"/>
      <c r="H235" s="239"/>
      <c r="I235" s="239"/>
      <c r="J235" s="239"/>
      <c r="K235" s="239"/>
      <c r="L235" s="239"/>
      <c r="M235" s="239"/>
      <c r="N235" s="239"/>
      <c r="O235" s="239"/>
      <c r="P235" s="239"/>
      <c r="Q235" s="239"/>
      <c r="R235" s="239"/>
      <c r="S235" s="239"/>
      <c r="T235" s="239"/>
      <c r="U235" s="239"/>
      <c r="V235" s="239"/>
      <c r="W235" s="239"/>
      <c r="X235" s="239"/>
      <c r="Y235" s="239"/>
      <c r="Z235" s="239"/>
      <c r="AA235" s="239"/>
      <c r="AB235" s="239"/>
      <c r="AC235" s="239"/>
      <c r="AD235" s="239"/>
      <c r="AE235" s="239"/>
      <c r="AF235" s="239"/>
      <c r="AG235" s="239"/>
      <c r="AH235" s="239"/>
      <c r="AI235" s="240"/>
    </row>
    <row r="236" spans="1:35">
      <c r="A236" s="241"/>
      <c r="B236" s="242"/>
      <c r="C236" s="242"/>
      <c r="D236" s="242"/>
      <c r="E236" s="242"/>
      <c r="F236" s="242"/>
      <c r="G236" s="242"/>
      <c r="H236" s="242"/>
      <c r="I236" s="242"/>
      <c r="J236" s="242"/>
      <c r="K236" s="242"/>
      <c r="L236" s="242"/>
      <c r="M236" s="242"/>
      <c r="N236" s="242"/>
      <c r="O236" s="242"/>
      <c r="P236" s="242"/>
      <c r="Q236" s="242"/>
      <c r="R236" s="242"/>
      <c r="S236" s="242"/>
      <c r="T236" s="242"/>
      <c r="U236" s="242"/>
      <c r="V236" s="242"/>
      <c r="W236" s="242"/>
      <c r="X236" s="242"/>
      <c r="Y236" s="242"/>
      <c r="Z236" s="242"/>
      <c r="AA236" s="242"/>
      <c r="AB236" s="242"/>
      <c r="AC236" s="242"/>
      <c r="AD236" s="242"/>
      <c r="AE236" s="242"/>
      <c r="AF236" s="242"/>
      <c r="AG236" s="242"/>
      <c r="AH236" s="242"/>
      <c r="AI236" s="243"/>
    </row>
    <row r="238" spans="1:35" ht="11.25" customHeight="1"/>
    <row r="239" spans="1:35">
      <c r="A239" s="41"/>
      <c r="B239" s="41"/>
      <c r="C239" s="43" t="str">
        <f>'Interventi educativi-didattici'!A115</f>
        <v>MODALITÀ DI SVOLGIMENTO DELLE PROVE DI VERIFICA</v>
      </c>
      <c r="D239" s="42"/>
      <c r="E239" s="42"/>
      <c r="F239" s="42"/>
      <c r="G239" s="42"/>
      <c r="H239" s="42"/>
      <c r="I239" s="42"/>
      <c r="J239" s="42"/>
      <c r="K239" s="42"/>
    </row>
    <row r="240" spans="1:35">
      <c r="A240" s="235" t="str">
        <f>IF(COUNTA('Interventi educativi-didattici'!C119:C146)&gt;0,'Interventi educativi-didattici'!B117 &amp; ":" &amp; CHAR(10) &amp; CONCATENATE(IF('Interventi educativi-didattici'!C119&lt;&gt;"",CHAR(10) &amp; " - "&amp;'Interventi educativi-didattici'!E119,""),IF('Interventi educativi-didattici'!C122&lt;&gt;"",CHAR(10)&amp;" - "&amp;'Interventi educativi-didattici'!E122,""),IF('Interventi educativi-didattici'!C125&lt;&gt;"",CHAR(10)&amp;" - "&amp;'Interventi educativi-didattici'!E125,""),IF('Interventi educativi-didattici'!C128&lt;&gt;"",CHAR(10)&amp;" - "&amp;'Interventi educativi-didattici'!E128,""),IF('Interventi educativi-didattici'!C131&lt;&gt;"",CHAR(10)&amp;" - "&amp;'Interventi educativi-didattici'!E131,""),IF('Interventi educativi-didattici'!C134&lt;&gt;"",CHAR(10)&amp;" - "&amp;'Interventi educativi-didattici'!E134,""),IF('Interventi educativi-didattici'!C137&lt;&gt;"",CHAR(10)&amp;" - "&amp;'Interventi educativi-didattici'!E137,""),IF('Interventi educativi-didattici'!C140&lt;&gt;"",CHAR(10)&amp;" - "&amp;'Interventi educativi-didattici'!H140,""),IF('Interventi educativi-didattici'!C143&lt;&gt;"",CHAR(10)&amp;" - "&amp;'Interventi educativi-didattici'!H143,""),IF('Interventi educativi-didattici'!C146&lt;&gt;"",CHAR(10)&amp;" - "&amp;'Interventi educativi-didattici'!H146,"")),"") &amp; IF(COUNTA('Interventi educativi-didattici'!C157:C169)&gt;0,CHAR(10) &amp; CHAR(10) &amp; CHAR(10) &amp; 'Interventi educativi-didattici'!B152 &amp; ":" &amp; CHAR(10) &amp; CONCATENATE(IF('Interventi educativi-didattici'!C154&lt;&gt;"",CHAR(10) &amp; " - " &amp; 'Interventi educativi-didattici'!E154,""),IF('Interventi educativi-didattici'!C157&lt;&gt;"",CHAR(10) &amp; " - " &amp; 'Interventi educativi-didattici'!E157,""),IF('Interventi educativi-didattici'!C160&lt;&gt;"",CHAR(10) &amp; " - " &amp; 'Interventi educativi-didattici'!E160,""),IF('Interventi educativi-didattici'!C166&lt;&gt;"",CHAR(10) &amp; " - " &amp; 'Interventi educativi-didattici'!H166,"")),"")</f>
        <v/>
      </c>
      <c r="B240" s="236"/>
      <c r="C240" s="236"/>
      <c r="D240" s="236"/>
      <c r="E240" s="236"/>
      <c r="F240" s="236"/>
      <c r="G240" s="236"/>
      <c r="H240" s="236"/>
      <c r="I240" s="236"/>
      <c r="J240" s="236"/>
      <c r="K240" s="236"/>
      <c r="L240" s="236"/>
      <c r="M240" s="236"/>
      <c r="N240" s="236"/>
      <c r="O240" s="236"/>
      <c r="P240" s="236"/>
      <c r="Q240" s="236"/>
      <c r="R240" s="236"/>
      <c r="S240" s="236"/>
      <c r="T240" s="236"/>
      <c r="U240" s="236"/>
      <c r="V240" s="236"/>
      <c r="W240" s="236"/>
      <c r="X240" s="236"/>
      <c r="Y240" s="236"/>
      <c r="Z240" s="236"/>
      <c r="AA240" s="236"/>
      <c r="AB240" s="236"/>
      <c r="AC240" s="236"/>
      <c r="AD240" s="236"/>
      <c r="AE240" s="236"/>
      <c r="AF240" s="236"/>
      <c r="AG240" s="236"/>
      <c r="AH240" s="236"/>
      <c r="AI240" s="237"/>
    </row>
    <row r="241" spans="1:35">
      <c r="A241" s="238"/>
      <c r="B241" s="239"/>
      <c r="C241" s="239"/>
      <c r="D241" s="239"/>
      <c r="E241" s="239"/>
      <c r="F241" s="239"/>
      <c r="G241" s="239"/>
      <c r="H241" s="239"/>
      <c r="I241" s="239"/>
      <c r="J241" s="239"/>
      <c r="K241" s="239"/>
      <c r="L241" s="239"/>
      <c r="M241" s="239"/>
      <c r="N241" s="239"/>
      <c r="O241" s="239"/>
      <c r="P241" s="239"/>
      <c r="Q241" s="239"/>
      <c r="R241" s="239"/>
      <c r="S241" s="239"/>
      <c r="T241" s="239"/>
      <c r="U241" s="239"/>
      <c r="V241" s="239"/>
      <c r="W241" s="239"/>
      <c r="X241" s="239"/>
      <c r="Y241" s="239"/>
      <c r="Z241" s="239"/>
      <c r="AA241" s="239"/>
      <c r="AB241" s="239"/>
      <c r="AC241" s="239"/>
      <c r="AD241" s="239"/>
      <c r="AE241" s="239"/>
      <c r="AF241" s="239"/>
      <c r="AG241" s="239"/>
      <c r="AH241" s="239"/>
      <c r="AI241" s="240"/>
    </row>
    <row r="242" spans="1:35">
      <c r="A242" s="238"/>
      <c r="B242" s="239"/>
      <c r="C242" s="239"/>
      <c r="D242" s="239"/>
      <c r="E242" s="239"/>
      <c r="F242" s="239"/>
      <c r="G242" s="239"/>
      <c r="H242" s="239"/>
      <c r="I242" s="239"/>
      <c r="J242" s="239"/>
      <c r="K242" s="239"/>
      <c r="L242" s="239"/>
      <c r="M242" s="239"/>
      <c r="N242" s="239"/>
      <c r="O242" s="239"/>
      <c r="P242" s="239"/>
      <c r="Q242" s="239"/>
      <c r="R242" s="239"/>
      <c r="S242" s="239"/>
      <c r="T242" s="239"/>
      <c r="U242" s="239"/>
      <c r="V242" s="239"/>
      <c r="W242" s="239"/>
      <c r="X242" s="239"/>
      <c r="Y242" s="239"/>
      <c r="Z242" s="239"/>
      <c r="AA242" s="239"/>
      <c r="AB242" s="239"/>
      <c r="AC242" s="239"/>
      <c r="AD242" s="239"/>
      <c r="AE242" s="239"/>
      <c r="AF242" s="239"/>
      <c r="AG242" s="239"/>
      <c r="AH242" s="239"/>
      <c r="AI242" s="240"/>
    </row>
    <row r="243" spans="1:35">
      <c r="A243" s="238"/>
      <c r="B243" s="239"/>
      <c r="C243" s="239"/>
      <c r="D243" s="239"/>
      <c r="E243" s="239"/>
      <c r="F243" s="239"/>
      <c r="G243" s="239"/>
      <c r="H243" s="239"/>
      <c r="I243" s="239"/>
      <c r="J243" s="239"/>
      <c r="K243" s="239"/>
      <c r="L243" s="239"/>
      <c r="M243" s="239"/>
      <c r="N243" s="239"/>
      <c r="O243" s="239"/>
      <c r="P243" s="239"/>
      <c r="Q243" s="239"/>
      <c r="R243" s="239"/>
      <c r="S243" s="239"/>
      <c r="T243" s="239"/>
      <c r="U243" s="239"/>
      <c r="V243" s="239"/>
      <c r="W243" s="239"/>
      <c r="X243" s="239"/>
      <c r="Y243" s="239"/>
      <c r="Z243" s="239"/>
      <c r="AA243" s="239"/>
      <c r="AB243" s="239"/>
      <c r="AC243" s="239"/>
      <c r="AD243" s="239"/>
      <c r="AE243" s="239"/>
      <c r="AF243" s="239"/>
      <c r="AG243" s="239"/>
      <c r="AH243" s="239"/>
      <c r="AI243" s="240"/>
    </row>
    <row r="244" spans="1:35">
      <c r="A244" s="238"/>
      <c r="B244" s="239"/>
      <c r="C244" s="239"/>
      <c r="D244" s="239"/>
      <c r="E244" s="239"/>
      <c r="F244" s="239"/>
      <c r="G244" s="239"/>
      <c r="H244" s="239"/>
      <c r="I244" s="239"/>
      <c r="J244" s="239"/>
      <c r="K244" s="239"/>
      <c r="L244" s="239"/>
      <c r="M244" s="239"/>
      <c r="N244" s="239"/>
      <c r="O244" s="239"/>
      <c r="P244" s="239"/>
      <c r="Q244" s="239"/>
      <c r="R244" s="239"/>
      <c r="S244" s="239"/>
      <c r="T244" s="239"/>
      <c r="U244" s="239"/>
      <c r="V244" s="239"/>
      <c r="W244" s="239"/>
      <c r="X244" s="239"/>
      <c r="Y244" s="239"/>
      <c r="Z244" s="239"/>
      <c r="AA244" s="239"/>
      <c r="AB244" s="239"/>
      <c r="AC244" s="239"/>
      <c r="AD244" s="239"/>
      <c r="AE244" s="239"/>
      <c r="AF244" s="239"/>
      <c r="AG244" s="239"/>
      <c r="AH244" s="239"/>
      <c r="AI244" s="240"/>
    </row>
    <row r="245" spans="1:35">
      <c r="A245" s="238"/>
      <c r="B245" s="239"/>
      <c r="C245" s="239"/>
      <c r="D245" s="239"/>
      <c r="E245" s="239"/>
      <c r="F245" s="239"/>
      <c r="G245" s="239"/>
      <c r="H245" s="239"/>
      <c r="I245" s="239"/>
      <c r="J245" s="239"/>
      <c r="K245" s="239"/>
      <c r="L245" s="239"/>
      <c r="M245" s="239"/>
      <c r="N245" s="239"/>
      <c r="O245" s="239"/>
      <c r="P245" s="239"/>
      <c r="Q245" s="239"/>
      <c r="R245" s="239"/>
      <c r="S245" s="239"/>
      <c r="T245" s="239"/>
      <c r="U245" s="239"/>
      <c r="V245" s="239"/>
      <c r="W245" s="239"/>
      <c r="X245" s="239"/>
      <c r="Y245" s="239"/>
      <c r="Z245" s="239"/>
      <c r="AA245" s="239"/>
      <c r="AB245" s="239"/>
      <c r="AC245" s="239"/>
      <c r="AD245" s="239"/>
      <c r="AE245" s="239"/>
      <c r="AF245" s="239"/>
      <c r="AG245" s="239"/>
      <c r="AH245" s="239"/>
      <c r="AI245" s="240"/>
    </row>
    <row r="246" spans="1:35">
      <c r="A246" s="238"/>
      <c r="B246" s="239"/>
      <c r="C246" s="239"/>
      <c r="D246" s="239"/>
      <c r="E246" s="239"/>
      <c r="F246" s="239"/>
      <c r="G246" s="239"/>
      <c r="H246" s="239"/>
      <c r="I246" s="239"/>
      <c r="J246" s="239"/>
      <c r="K246" s="239"/>
      <c r="L246" s="239"/>
      <c r="M246" s="239"/>
      <c r="N246" s="239"/>
      <c r="O246" s="239"/>
      <c r="P246" s="239"/>
      <c r="Q246" s="239"/>
      <c r="R246" s="239"/>
      <c r="S246" s="239"/>
      <c r="T246" s="239"/>
      <c r="U246" s="239"/>
      <c r="V246" s="239"/>
      <c r="W246" s="239"/>
      <c r="X246" s="239"/>
      <c r="Y246" s="239"/>
      <c r="Z246" s="239"/>
      <c r="AA246" s="239"/>
      <c r="AB246" s="239"/>
      <c r="AC246" s="239"/>
      <c r="AD246" s="239"/>
      <c r="AE246" s="239"/>
      <c r="AF246" s="239"/>
      <c r="AG246" s="239"/>
      <c r="AH246" s="239"/>
      <c r="AI246" s="240"/>
    </row>
    <row r="247" spans="1:35">
      <c r="A247" s="238"/>
      <c r="B247" s="239"/>
      <c r="C247" s="239"/>
      <c r="D247" s="239"/>
      <c r="E247" s="239"/>
      <c r="F247" s="239"/>
      <c r="G247" s="239"/>
      <c r="H247" s="239"/>
      <c r="I247" s="239"/>
      <c r="J247" s="239"/>
      <c r="K247" s="239"/>
      <c r="L247" s="239"/>
      <c r="M247" s="239"/>
      <c r="N247" s="239"/>
      <c r="O247" s="239"/>
      <c r="P247" s="239"/>
      <c r="Q247" s="239"/>
      <c r="R247" s="239"/>
      <c r="S247" s="239"/>
      <c r="T247" s="239"/>
      <c r="U247" s="239"/>
      <c r="V247" s="239"/>
      <c r="W247" s="239"/>
      <c r="X247" s="239"/>
      <c r="Y247" s="239"/>
      <c r="Z247" s="239"/>
      <c r="AA247" s="239"/>
      <c r="AB247" s="239"/>
      <c r="AC247" s="239"/>
      <c r="AD247" s="239"/>
      <c r="AE247" s="239"/>
      <c r="AF247" s="239"/>
      <c r="AG247" s="239"/>
      <c r="AH247" s="239"/>
      <c r="AI247" s="240"/>
    </row>
    <row r="248" spans="1:35">
      <c r="A248" s="238"/>
      <c r="B248" s="239"/>
      <c r="C248" s="239"/>
      <c r="D248" s="239"/>
      <c r="E248" s="239"/>
      <c r="F248" s="239"/>
      <c r="G248" s="239"/>
      <c r="H248" s="239"/>
      <c r="I248" s="239"/>
      <c r="J248" s="239"/>
      <c r="K248" s="239"/>
      <c r="L248" s="239"/>
      <c r="M248" s="239"/>
      <c r="N248" s="239"/>
      <c r="O248" s="239"/>
      <c r="P248" s="239"/>
      <c r="Q248" s="239"/>
      <c r="R248" s="239"/>
      <c r="S248" s="239"/>
      <c r="T248" s="239"/>
      <c r="U248" s="239"/>
      <c r="V248" s="239"/>
      <c r="W248" s="239"/>
      <c r="X248" s="239"/>
      <c r="Y248" s="239"/>
      <c r="Z248" s="239"/>
      <c r="AA248" s="239"/>
      <c r="AB248" s="239"/>
      <c r="AC248" s="239"/>
      <c r="AD248" s="239"/>
      <c r="AE248" s="239"/>
      <c r="AF248" s="239"/>
      <c r="AG248" s="239"/>
      <c r="AH248" s="239"/>
      <c r="AI248" s="240"/>
    </row>
    <row r="249" spans="1:35">
      <c r="A249" s="238"/>
      <c r="B249" s="239"/>
      <c r="C249" s="239"/>
      <c r="D249" s="239"/>
      <c r="E249" s="239"/>
      <c r="F249" s="239"/>
      <c r="G249" s="239"/>
      <c r="H249" s="239"/>
      <c r="I249" s="239"/>
      <c r="J249" s="239"/>
      <c r="K249" s="239"/>
      <c r="L249" s="239"/>
      <c r="M249" s="239"/>
      <c r="N249" s="239"/>
      <c r="O249" s="239"/>
      <c r="P249" s="239"/>
      <c r="Q249" s="239"/>
      <c r="R249" s="239"/>
      <c r="S249" s="239"/>
      <c r="T249" s="239"/>
      <c r="U249" s="239"/>
      <c r="V249" s="239"/>
      <c r="W249" s="239"/>
      <c r="X249" s="239"/>
      <c r="Y249" s="239"/>
      <c r="Z249" s="239"/>
      <c r="AA249" s="239"/>
      <c r="AB249" s="239"/>
      <c r="AC249" s="239"/>
      <c r="AD249" s="239"/>
      <c r="AE249" s="239"/>
      <c r="AF249" s="239"/>
      <c r="AG249" s="239"/>
      <c r="AH249" s="239"/>
      <c r="AI249" s="240"/>
    </row>
    <row r="250" spans="1:35">
      <c r="A250" s="238"/>
      <c r="B250" s="239"/>
      <c r="C250" s="239"/>
      <c r="D250" s="239"/>
      <c r="E250" s="239"/>
      <c r="F250" s="239"/>
      <c r="G250" s="239"/>
      <c r="H250" s="239"/>
      <c r="I250" s="239"/>
      <c r="J250" s="239"/>
      <c r="K250" s="239"/>
      <c r="L250" s="239"/>
      <c r="M250" s="239"/>
      <c r="N250" s="239"/>
      <c r="O250" s="239"/>
      <c r="P250" s="239"/>
      <c r="Q250" s="239"/>
      <c r="R250" s="239"/>
      <c r="S250" s="239"/>
      <c r="T250" s="239"/>
      <c r="U250" s="239"/>
      <c r="V250" s="239"/>
      <c r="W250" s="239"/>
      <c r="X250" s="239"/>
      <c r="Y250" s="239"/>
      <c r="Z250" s="239"/>
      <c r="AA250" s="239"/>
      <c r="AB250" s="239"/>
      <c r="AC250" s="239"/>
      <c r="AD250" s="239"/>
      <c r="AE250" s="239"/>
      <c r="AF250" s="239"/>
      <c r="AG250" s="239"/>
      <c r="AH250" s="239"/>
      <c r="AI250" s="240"/>
    </row>
    <row r="251" spans="1:35">
      <c r="A251" s="238"/>
      <c r="B251" s="239"/>
      <c r="C251" s="239"/>
      <c r="D251" s="239"/>
      <c r="E251" s="239"/>
      <c r="F251" s="239"/>
      <c r="G251" s="239"/>
      <c r="H251" s="239"/>
      <c r="I251" s="239"/>
      <c r="J251" s="239"/>
      <c r="K251" s="239"/>
      <c r="L251" s="239"/>
      <c r="M251" s="239"/>
      <c r="N251" s="239"/>
      <c r="O251" s="239"/>
      <c r="P251" s="239"/>
      <c r="Q251" s="239"/>
      <c r="R251" s="239"/>
      <c r="S251" s="239"/>
      <c r="T251" s="239"/>
      <c r="U251" s="239"/>
      <c r="V251" s="239"/>
      <c r="W251" s="239"/>
      <c r="X251" s="239"/>
      <c r="Y251" s="239"/>
      <c r="Z251" s="239"/>
      <c r="AA251" s="239"/>
      <c r="AB251" s="239"/>
      <c r="AC251" s="239"/>
      <c r="AD251" s="239"/>
      <c r="AE251" s="239"/>
      <c r="AF251" s="239"/>
      <c r="AG251" s="239"/>
      <c r="AH251" s="239"/>
      <c r="AI251" s="240"/>
    </row>
    <row r="252" spans="1:35">
      <c r="A252" s="238"/>
      <c r="B252" s="239"/>
      <c r="C252" s="239"/>
      <c r="D252" s="239"/>
      <c r="E252" s="239"/>
      <c r="F252" s="239"/>
      <c r="G252" s="239"/>
      <c r="H252" s="239"/>
      <c r="I252" s="239"/>
      <c r="J252" s="239"/>
      <c r="K252" s="239"/>
      <c r="L252" s="239"/>
      <c r="M252" s="239"/>
      <c r="N252" s="239"/>
      <c r="O252" s="239"/>
      <c r="P252" s="239"/>
      <c r="Q252" s="239"/>
      <c r="R252" s="239"/>
      <c r="S252" s="239"/>
      <c r="T252" s="239"/>
      <c r="U252" s="239"/>
      <c r="V252" s="239"/>
      <c r="W252" s="239"/>
      <c r="X252" s="239"/>
      <c r="Y252" s="239"/>
      <c r="Z252" s="239"/>
      <c r="AA252" s="239"/>
      <c r="AB252" s="239"/>
      <c r="AC252" s="239"/>
      <c r="AD252" s="239"/>
      <c r="AE252" s="239"/>
      <c r="AF252" s="239"/>
      <c r="AG252" s="239"/>
      <c r="AH252" s="239"/>
      <c r="AI252" s="240"/>
    </row>
    <row r="253" spans="1:35">
      <c r="A253" s="238"/>
      <c r="B253" s="239"/>
      <c r="C253" s="239"/>
      <c r="D253" s="239"/>
      <c r="E253" s="239"/>
      <c r="F253" s="239"/>
      <c r="G253" s="239"/>
      <c r="H253" s="239"/>
      <c r="I253" s="239"/>
      <c r="J253" s="239"/>
      <c r="K253" s="239"/>
      <c r="L253" s="239"/>
      <c r="M253" s="239"/>
      <c r="N253" s="239"/>
      <c r="O253" s="239"/>
      <c r="P253" s="239"/>
      <c r="Q253" s="239"/>
      <c r="R253" s="239"/>
      <c r="S253" s="239"/>
      <c r="T253" s="239"/>
      <c r="U253" s="239"/>
      <c r="V253" s="239"/>
      <c r="W253" s="239"/>
      <c r="X253" s="239"/>
      <c r="Y253" s="239"/>
      <c r="Z253" s="239"/>
      <c r="AA253" s="239"/>
      <c r="AB253" s="239"/>
      <c r="AC253" s="239"/>
      <c r="AD253" s="239"/>
      <c r="AE253" s="239"/>
      <c r="AF253" s="239"/>
      <c r="AG253" s="239"/>
      <c r="AH253" s="239"/>
      <c r="AI253" s="240"/>
    </row>
    <row r="254" spans="1:35">
      <c r="A254" s="238"/>
      <c r="B254" s="239"/>
      <c r="C254" s="239"/>
      <c r="D254" s="239"/>
      <c r="E254" s="239"/>
      <c r="F254" s="239"/>
      <c r="G254" s="239"/>
      <c r="H254" s="239"/>
      <c r="I254" s="239"/>
      <c r="J254" s="239"/>
      <c r="K254" s="239"/>
      <c r="L254" s="239"/>
      <c r="M254" s="239"/>
      <c r="N254" s="239"/>
      <c r="O254" s="239"/>
      <c r="P254" s="239"/>
      <c r="Q254" s="239"/>
      <c r="R254" s="239"/>
      <c r="S254" s="239"/>
      <c r="T254" s="239"/>
      <c r="U254" s="239"/>
      <c r="V254" s="239"/>
      <c r="W254" s="239"/>
      <c r="X254" s="239"/>
      <c r="Y254" s="239"/>
      <c r="Z254" s="239"/>
      <c r="AA254" s="239"/>
      <c r="AB254" s="239"/>
      <c r="AC254" s="239"/>
      <c r="AD254" s="239"/>
      <c r="AE254" s="239"/>
      <c r="AF254" s="239"/>
      <c r="AG254" s="239"/>
      <c r="AH254" s="239"/>
      <c r="AI254" s="240"/>
    </row>
    <row r="255" spans="1:35">
      <c r="A255" s="238"/>
      <c r="B255" s="239"/>
      <c r="C255" s="239"/>
      <c r="D255" s="239"/>
      <c r="E255" s="239"/>
      <c r="F255" s="239"/>
      <c r="G255" s="239"/>
      <c r="H255" s="239"/>
      <c r="I255" s="239"/>
      <c r="J255" s="239"/>
      <c r="K255" s="239"/>
      <c r="L255" s="239"/>
      <c r="M255" s="239"/>
      <c r="N255" s="239"/>
      <c r="O255" s="239"/>
      <c r="P255" s="239"/>
      <c r="Q255" s="239"/>
      <c r="R255" s="239"/>
      <c r="S255" s="239"/>
      <c r="T255" s="239"/>
      <c r="U255" s="239"/>
      <c r="V255" s="239"/>
      <c r="W255" s="239"/>
      <c r="X255" s="239"/>
      <c r="Y255" s="239"/>
      <c r="Z255" s="239"/>
      <c r="AA255" s="239"/>
      <c r="AB255" s="239"/>
      <c r="AC255" s="239"/>
      <c r="AD255" s="239"/>
      <c r="AE255" s="239"/>
      <c r="AF255" s="239"/>
      <c r="AG255" s="239"/>
      <c r="AH255" s="239"/>
      <c r="AI255" s="240"/>
    </row>
    <row r="256" spans="1:35">
      <c r="A256" s="238"/>
      <c r="B256" s="239"/>
      <c r="C256" s="239"/>
      <c r="D256" s="239"/>
      <c r="E256" s="239"/>
      <c r="F256" s="239"/>
      <c r="G256" s="239"/>
      <c r="H256" s="239"/>
      <c r="I256" s="239"/>
      <c r="J256" s="239"/>
      <c r="K256" s="239"/>
      <c r="L256" s="239"/>
      <c r="M256" s="239"/>
      <c r="N256" s="239"/>
      <c r="O256" s="239"/>
      <c r="P256" s="239"/>
      <c r="Q256" s="239"/>
      <c r="R256" s="239"/>
      <c r="S256" s="239"/>
      <c r="T256" s="239"/>
      <c r="U256" s="239"/>
      <c r="V256" s="239"/>
      <c r="W256" s="239"/>
      <c r="X256" s="239"/>
      <c r="Y256" s="239"/>
      <c r="Z256" s="239"/>
      <c r="AA256" s="239"/>
      <c r="AB256" s="239"/>
      <c r="AC256" s="239"/>
      <c r="AD256" s="239"/>
      <c r="AE256" s="239"/>
      <c r="AF256" s="239"/>
      <c r="AG256" s="239"/>
      <c r="AH256" s="239"/>
      <c r="AI256" s="240"/>
    </row>
    <row r="257" spans="1:35">
      <c r="A257" s="241"/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  <c r="L257" s="242"/>
      <c r="M257" s="242"/>
      <c r="N257" s="242"/>
      <c r="O257" s="242"/>
      <c r="P257" s="242"/>
      <c r="Q257" s="242"/>
      <c r="R257" s="242"/>
      <c r="S257" s="242"/>
      <c r="T257" s="242"/>
      <c r="U257" s="242"/>
      <c r="V257" s="242"/>
      <c r="W257" s="242"/>
      <c r="X257" s="242"/>
      <c r="Y257" s="242"/>
      <c r="Z257" s="242"/>
      <c r="AA257" s="242"/>
      <c r="AB257" s="242"/>
      <c r="AC257" s="242"/>
      <c r="AD257" s="242"/>
      <c r="AE257" s="242"/>
      <c r="AF257" s="242"/>
      <c r="AG257" s="242"/>
      <c r="AH257" s="242"/>
      <c r="AI257" s="243"/>
    </row>
    <row r="259" spans="1:35" ht="11.25" customHeight="1"/>
    <row r="260" spans="1:35">
      <c r="C260" s="43" t="str">
        <f>'Interventi educativi-didattici'!A174</f>
        <v>OBIETTIVI DISCIPLINARI PERSONALIZZATI (se necessari)</v>
      </c>
    </row>
    <row r="261" spans="1:35">
      <c r="A261" s="235" t="str">
        <f>IF('Interventi educativi-didattici'!C177&lt;&gt;"",'Interventi educativi-didattici'!C177,"")</f>
        <v/>
      </c>
      <c r="B261" s="236"/>
      <c r="C261" s="236"/>
      <c r="D261" s="236"/>
      <c r="E261" s="236"/>
      <c r="F261" s="236"/>
      <c r="G261" s="236"/>
      <c r="H261" s="236"/>
      <c r="I261" s="236"/>
      <c r="J261" s="236"/>
      <c r="K261" s="236"/>
      <c r="L261" s="236"/>
      <c r="M261" s="236"/>
      <c r="N261" s="236"/>
      <c r="O261" s="236"/>
      <c r="P261" s="236"/>
      <c r="Q261" s="236"/>
      <c r="R261" s="236"/>
      <c r="S261" s="236"/>
      <c r="T261" s="236"/>
      <c r="U261" s="236"/>
      <c r="V261" s="236"/>
      <c r="W261" s="236"/>
      <c r="X261" s="236"/>
      <c r="Y261" s="236"/>
      <c r="Z261" s="236"/>
      <c r="AA261" s="236"/>
      <c r="AB261" s="236"/>
      <c r="AC261" s="236"/>
      <c r="AD261" s="236"/>
      <c r="AE261" s="236"/>
      <c r="AF261" s="236"/>
      <c r="AG261" s="236"/>
      <c r="AH261" s="236"/>
      <c r="AI261" s="237"/>
    </row>
    <row r="262" spans="1:35">
      <c r="A262" s="238"/>
      <c r="B262" s="239"/>
      <c r="C262" s="239"/>
      <c r="D262" s="239"/>
      <c r="E262" s="239"/>
      <c r="F262" s="239"/>
      <c r="G262" s="239"/>
      <c r="H262" s="239"/>
      <c r="I262" s="239"/>
      <c r="J262" s="239"/>
      <c r="K262" s="239"/>
      <c r="L262" s="239"/>
      <c r="M262" s="239"/>
      <c r="N262" s="239"/>
      <c r="O262" s="239"/>
      <c r="P262" s="239"/>
      <c r="Q262" s="239"/>
      <c r="R262" s="239"/>
      <c r="S262" s="239"/>
      <c r="T262" s="239"/>
      <c r="U262" s="239"/>
      <c r="V262" s="239"/>
      <c r="W262" s="239"/>
      <c r="X262" s="239"/>
      <c r="Y262" s="239"/>
      <c r="Z262" s="239"/>
      <c r="AA262" s="239"/>
      <c r="AB262" s="239"/>
      <c r="AC262" s="239"/>
      <c r="AD262" s="239"/>
      <c r="AE262" s="239"/>
      <c r="AF262" s="239"/>
      <c r="AG262" s="239"/>
      <c r="AH262" s="239"/>
      <c r="AI262" s="240"/>
    </row>
    <row r="263" spans="1:35">
      <c r="A263" s="238"/>
      <c r="B263" s="239"/>
      <c r="C263" s="239"/>
      <c r="D263" s="239"/>
      <c r="E263" s="239"/>
      <c r="F263" s="239"/>
      <c r="G263" s="239"/>
      <c r="H263" s="239"/>
      <c r="I263" s="239"/>
      <c r="J263" s="239"/>
      <c r="K263" s="239"/>
      <c r="L263" s="239"/>
      <c r="M263" s="239"/>
      <c r="N263" s="239"/>
      <c r="O263" s="239"/>
      <c r="P263" s="239"/>
      <c r="Q263" s="239"/>
      <c r="R263" s="239"/>
      <c r="S263" s="239"/>
      <c r="T263" s="239"/>
      <c r="U263" s="239"/>
      <c r="V263" s="239"/>
      <c r="W263" s="239"/>
      <c r="X263" s="239"/>
      <c r="Y263" s="239"/>
      <c r="Z263" s="239"/>
      <c r="AA263" s="239"/>
      <c r="AB263" s="239"/>
      <c r="AC263" s="239"/>
      <c r="AD263" s="239"/>
      <c r="AE263" s="239"/>
      <c r="AF263" s="239"/>
      <c r="AG263" s="239"/>
      <c r="AH263" s="239"/>
      <c r="AI263" s="240"/>
    </row>
    <row r="264" spans="1:35">
      <c r="A264" s="238"/>
      <c r="B264" s="239"/>
      <c r="C264" s="239"/>
      <c r="D264" s="239"/>
      <c r="E264" s="239"/>
      <c r="F264" s="239"/>
      <c r="G264" s="239"/>
      <c r="H264" s="239"/>
      <c r="I264" s="239"/>
      <c r="J264" s="239"/>
      <c r="K264" s="239"/>
      <c r="L264" s="239"/>
      <c r="M264" s="239"/>
      <c r="N264" s="239"/>
      <c r="O264" s="239"/>
      <c r="P264" s="239"/>
      <c r="Q264" s="239"/>
      <c r="R264" s="239"/>
      <c r="S264" s="239"/>
      <c r="T264" s="239"/>
      <c r="U264" s="239"/>
      <c r="V264" s="239"/>
      <c r="W264" s="239"/>
      <c r="X264" s="239"/>
      <c r="Y264" s="239"/>
      <c r="Z264" s="239"/>
      <c r="AA264" s="239"/>
      <c r="AB264" s="239"/>
      <c r="AC264" s="239"/>
      <c r="AD264" s="239"/>
      <c r="AE264" s="239"/>
      <c r="AF264" s="239"/>
      <c r="AG264" s="239"/>
      <c r="AH264" s="239"/>
      <c r="AI264" s="240"/>
    </row>
    <row r="265" spans="1:35">
      <c r="A265" s="238"/>
      <c r="B265" s="239"/>
      <c r="C265" s="239"/>
      <c r="D265" s="239"/>
      <c r="E265" s="239"/>
      <c r="F265" s="239"/>
      <c r="G265" s="239"/>
      <c r="H265" s="239"/>
      <c r="I265" s="239"/>
      <c r="J265" s="239"/>
      <c r="K265" s="239"/>
      <c r="L265" s="239"/>
      <c r="M265" s="239"/>
      <c r="N265" s="239"/>
      <c r="O265" s="239"/>
      <c r="P265" s="239"/>
      <c r="Q265" s="239"/>
      <c r="R265" s="239"/>
      <c r="S265" s="239"/>
      <c r="T265" s="239"/>
      <c r="U265" s="239"/>
      <c r="V265" s="239"/>
      <c r="W265" s="239"/>
      <c r="X265" s="239"/>
      <c r="Y265" s="239"/>
      <c r="Z265" s="239"/>
      <c r="AA265" s="239"/>
      <c r="AB265" s="239"/>
      <c r="AC265" s="239"/>
      <c r="AD265" s="239"/>
      <c r="AE265" s="239"/>
      <c r="AF265" s="239"/>
      <c r="AG265" s="239"/>
      <c r="AH265" s="239"/>
      <c r="AI265" s="240"/>
    </row>
    <row r="266" spans="1:35">
      <c r="A266" s="238"/>
      <c r="B266" s="239"/>
      <c r="C266" s="239"/>
      <c r="D266" s="239"/>
      <c r="E266" s="239"/>
      <c r="F266" s="239"/>
      <c r="G266" s="239"/>
      <c r="H266" s="239"/>
      <c r="I266" s="239"/>
      <c r="J266" s="239"/>
      <c r="K266" s="239"/>
      <c r="L266" s="239"/>
      <c r="M266" s="239"/>
      <c r="N266" s="239"/>
      <c r="O266" s="239"/>
      <c r="P266" s="239"/>
      <c r="Q266" s="239"/>
      <c r="R266" s="239"/>
      <c r="S266" s="239"/>
      <c r="T266" s="239"/>
      <c r="U266" s="239"/>
      <c r="V266" s="239"/>
      <c r="W266" s="239"/>
      <c r="X266" s="239"/>
      <c r="Y266" s="239"/>
      <c r="Z266" s="239"/>
      <c r="AA266" s="239"/>
      <c r="AB266" s="239"/>
      <c r="AC266" s="239"/>
      <c r="AD266" s="239"/>
      <c r="AE266" s="239"/>
      <c r="AF266" s="239"/>
      <c r="AG266" s="239"/>
      <c r="AH266" s="239"/>
      <c r="AI266" s="240"/>
    </row>
    <row r="267" spans="1:35">
      <c r="A267" s="238"/>
      <c r="B267" s="239"/>
      <c r="C267" s="239"/>
      <c r="D267" s="239"/>
      <c r="E267" s="239"/>
      <c r="F267" s="239"/>
      <c r="G267" s="239"/>
      <c r="H267" s="239"/>
      <c r="I267" s="239"/>
      <c r="J267" s="239"/>
      <c r="K267" s="239"/>
      <c r="L267" s="239"/>
      <c r="M267" s="239"/>
      <c r="N267" s="239"/>
      <c r="O267" s="239"/>
      <c r="P267" s="239"/>
      <c r="Q267" s="239"/>
      <c r="R267" s="239"/>
      <c r="S267" s="239"/>
      <c r="T267" s="239"/>
      <c r="U267" s="239"/>
      <c r="V267" s="239"/>
      <c r="W267" s="239"/>
      <c r="X267" s="239"/>
      <c r="Y267" s="239"/>
      <c r="Z267" s="239"/>
      <c r="AA267" s="239"/>
      <c r="AB267" s="239"/>
      <c r="AC267" s="239"/>
      <c r="AD267" s="239"/>
      <c r="AE267" s="239"/>
      <c r="AF267" s="239"/>
      <c r="AG267" s="239"/>
      <c r="AH267" s="239"/>
      <c r="AI267" s="240"/>
    </row>
    <row r="268" spans="1:35">
      <c r="A268" s="238"/>
      <c r="B268" s="239"/>
      <c r="C268" s="239"/>
      <c r="D268" s="239"/>
      <c r="E268" s="239"/>
      <c r="F268" s="239"/>
      <c r="G268" s="239"/>
      <c r="H268" s="239"/>
      <c r="I268" s="239"/>
      <c r="J268" s="239"/>
      <c r="K268" s="239"/>
      <c r="L268" s="239"/>
      <c r="M268" s="239"/>
      <c r="N268" s="239"/>
      <c r="O268" s="239"/>
      <c r="P268" s="239"/>
      <c r="Q268" s="239"/>
      <c r="R268" s="239"/>
      <c r="S268" s="239"/>
      <c r="T268" s="239"/>
      <c r="U268" s="239"/>
      <c r="V268" s="239"/>
      <c r="W268" s="239"/>
      <c r="X268" s="239"/>
      <c r="Y268" s="239"/>
      <c r="Z268" s="239"/>
      <c r="AA268" s="239"/>
      <c r="AB268" s="239"/>
      <c r="AC268" s="239"/>
      <c r="AD268" s="239"/>
      <c r="AE268" s="239"/>
      <c r="AF268" s="239"/>
      <c r="AG268" s="239"/>
      <c r="AH268" s="239"/>
      <c r="AI268" s="240"/>
    </row>
    <row r="269" spans="1:35">
      <c r="A269" s="241"/>
      <c r="B269" s="242"/>
      <c r="C269" s="242"/>
      <c r="D269" s="242"/>
      <c r="E269" s="242"/>
      <c r="F269" s="242"/>
      <c r="G269" s="242"/>
      <c r="H269" s="242"/>
      <c r="I269" s="242"/>
      <c r="J269" s="242"/>
      <c r="K269" s="242"/>
      <c r="L269" s="242"/>
      <c r="M269" s="242"/>
      <c r="N269" s="242"/>
      <c r="O269" s="242"/>
      <c r="P269" s="242"/>
      <c r="Q269" s="242"/>
      <c r="R269" s="242"/>
      <c r="S269" s="242"/>
      <c r="T269" s="242"/>
      <c r="U269" s="242"/>
      <c r="V269" s="242"/>
      <c r="W269" s="242"/>
      <c r="X269" s="242"/>
      <c r="Y269" s="242"/>
      <c r="Z269" s="242"/>
      <c r="AA269" s="242"/>
      <c r="AB269" s="242"/>
      <c r="AC269" s="242"/>
      <c r="AD269" s="242"/>
      <c r="AE269" s="242"/>
      <c r="AF269" s="242"/>
      <c r="AG269" s="242"/>
      <c r="AH269" s="242"/>
      <c r="AI269" s="243"/>
    </row>
    <row r="271" spans="1:35" s="149" customFormat="1" ht="12">
      <c r="A271" s="148" t="str">
        <f>IF(Modulo!A$1&lt;&gt;"",Modulo!A$1,"")</f>
        <v>Istituto Comprensivo Statale Pietrasanta 2</v>
      </c>
      <c r="AI271" s="150" t="str">
        <f>B$15 &amp; "  di  " &amp; B$24</f>
        <v xml:space="preserve">Piano Didattico Personalizzato  di  </v>
      </c>
    </row>
    <row r="272" spans="1:35" s="38" customFormat="1" ht="15" customHeight="1">
      <c r="A272" s="135"/>
      <c r="AI272" s="136"/>
    </row>
    <row r="273" spans="1:35">
      <c r="C273" s="43" t="str">
        <f>'Interventi educativi-didattici'!A191</f>
        <v>MODALITÀ DI VALUTAZIONE</v>
      </c>
    </row>
    <row r="274" spans="1:35">
      <c r="A274" s="235" t="str">
        <f>IF(COUNTA('Interventi educativi-didattici'!C195:C204)&gt;0,'Interventi educativi-didattici'!B193 &amp; ":" &amp; CHAR(10) &amp; CONCATENATE(IF('Interventi educativi-didattici'!C195&lt;&gt;"",CHAR(10) &amp; " - "&amp;'Interventi educativi-didattici'!E195,""),IF('Interventi educativi-didattici'!C198&lt;&gt;"",CHAR(10)&amp;" - "&amp;'Interventi educativi-didattici'!E198,""),IF('Interventi educativi-didattici'!C201&lt;&gt;"",CHAR(10)&amp;" - "&amp;'Interventi educativi-didattici'!E201,""),IF('Interventi educativi-didattici'!C204&lt;&gt;"",CHAR(10)&amp;" - "&amp;'Interventi educativi-didattici'!H204,"")),"") &amp; IF(COUNTA('Interventi educativi-didattici'!C212:C215)&gt;0,CHAR(10) &amp; CHAR(10) &amp; CHAR(10) &amp; 'Interventi educativi-didattici'!B210 &amp; ":" &amp; CHAR(10) &amp; CONCATENATE(IF('Interventi educativi-didattici'!C212&lt;&gt;"",CHAR(10) &amp; " - " &amp; 'Interventi educativi-didattici'!E212,""),IF('Interventi educativi-didattici'!C215&lt;&gt;"",CHAR(10) &amp; " - " &amp; 'Interventi educativi-didattici'!H215,"")),"")</f>
        <v/>
      </c>
      <c r="B274" s="236"/>
      <c r="C274" s="236"/>
      <c r="D274" s="236"/>
      <c r="E274" s="236"/>
      <c r="F274" s="236"/>
      <c r="G274" s="236"/>
      <c r="H274" s="236"/>
      <c r="I274" s="236"/>
      <c r="J274" s="236"/>
      <c r="K274" s="236"/>
      <c r="L274" s="236"/>
      <c r="M274" s="236"/>
      <c r="N274" s="236"/>
      <c r="O274" s="236"/>
      <c r="P274" s="236"/>
      <c r="Q274" s="236"/>
      <c r="R274" s="236"/>
      <c r="S274" s="236"/>
      <c r="T274" s="236"/>
      <c r="U274" s="236"/>
      <c r="V274" s="236"/>
      <c r="W274" s="236"/>
      <c r="X274" s="236"/>
      <c r="Y274" s="236"/>
      <c r="Z274" s="236"/>
      <c r="AA274" s="236"/>
      <c r="AB274" s="236"/>
      <c r="AC274" s="236"/>
      <c r="AD274" s="236"/>
      <c r="AE274" s="236"/>
      <c r="AF274" s="236"/>
      <c r="AG274" s="236"/>
      <c r="AH274" s="236"/>
      <c r="AI274" s="237"/>
    </row>
    <row r="275" spans="1:35">
      <c r="A275" s="238"/>
      <c r="B275" s="239"/>
      <c r="C275" s="239"/>
      <c r="D275" s="239"/>
      <c r="E275" s="239"/>
      <c r="F275" s="239"/>
      <c r="G275" s="239"/>
      <c r="H275" s="239"/>
      <c r="I275" s="239"/>
      <c r="J275" s="239"/>
      <c r="K275" s="239"/>
      <c r="L275" s="239"/>
      <c r="M275" s="239"/>
      <c r="N275" s="239"/>
      <c r="O275" s="239"/>
      <c r="P275" s="239"/>
      <c r="Q275" s="239"/>
      <c r="R275" s="239"/>
      <c r="S275" s="239"/>
      <c r="T275" s="239"/>
      <c r="U275" s="239"/>
      <c r="V275" s="239"/>
      <c r="W275" s="239"/>
      <c r="X275" s="239"/>
      <c r="Y275" s="239"/>
      <c r="Z275" s="239"/>
      <c r="AA275" s="239"/>
      <c r="AB275" s="239"/>
      <c r="AC275" s="239"/>
      <c r="AD275" s="239"/>
      <c r="AE275" s="239"/>
      <c r="AF275" s="239"/>
      <c r="AG275" s="239"/>
      <c r="AH275" s="239"/>
      <c r="AI275" s="240"/>
    </row>
    <row r="276" spans="1:35">
      <c r="A276" s="238"/>
      <c r="B276" s="239"/>
      <c r="C276" s="239"/>
      <c r="D276" s="239"/>
      <c r="E276" s="239"/>
      <c r="F276" s="239"/>
      <c r="G276" s="239"/>
      <c r="H276" s="239"/>
      <c r="I276" s="239"/>
      <c r="J276" s="239"/>
      <c r="K276" s="239"/>
      <c r="L276" s="239"/>
      <c r="M276" s="239"/>
      <c r="N276" s="239"/>
      <c r="O276" s="239"/>
      <c r="P276" s="239"/>
      <c r="Q276" s="239"/>
      <c r="R276" s="239"/>
      <c r="S276" s="239"/>
      <c r="T276" s="239"/>
      <c r="U276" s="239"/>
      <c r="V276" s="239"/>
      <c r="W276" s="239"/>
      <c r="X276" s="239"/>
      <c r="Y276" s="239"/>
      <c r="Z276" s="239"/>
      <c r="AA276" s="239"/>
      <c r="AB276" s="239"/>
      <c r="AC276" s="239"/>
      <c r="AD276" s="239"/>
      <c r="AE276" s="239"/>
      <c r="AF276" s="239"/>
      <c r="AG276" s="239"/>
      <c r="AH276" s="239"/>
      <c r="AI276" s="240"/>
    </row>
    <row r="277" spans="1:35">
      <c r="A277" s="238"/>
      <c r="B277" s="239"/>
      <c r="C277" s="239"/>
      <c r="D277" s="239"/>
      <c r="E277" s="239"/>
      <c r="F277" s="239"/>
      <c r="G277" s="239"/>
      <c r="H277" s="239"/>
      <c r="I277" s="239"/>
      <c r="J277" s="239"/>
      <c r="K277" s="239"/>
      <c r="L277" s="239"/>
      <c r="M277" s="239"/>
      <c r="N277" s="239"/>
      <c r="O277" s="239"/>
      <c r="P277" s="239"/>
      <c r="Q277" s="239"/>
      <c r="R277" s="239"/>
      <c r="S277" s="239"/>
      <c r="T277" s="239"/>
      <c r="U277" s="239"/>
      <c r="V277" s="239"/>
      <c r="W277" s="239"/>
      <c r="X277" s="239"/>
      <c r="Y277" s="239"/>
      <c r="Z277" s="239"/>
      <c r="AA277" s="239"/>
      <c r="AB277" s="239"/>
      <c r="AC277" s="239"/>
      <c r="AD277" s="239"/>
      <c r="AE277" s="239"/>
      <c r="AF277" s="239"/>
      <c r="AG277" s="239"/>
      <c r="AH277" s="239"/>
      <c r="AI277" s="240"/>
    </row>
    <row r="278" spans="1:35">
      <c r="A278" s="238"/>
      <c r="B278" s="239"/>
      <c r="C278" s="239"/>
      <c r="D278" s="239"/>
      <c r="E278" s="239"/>
      <c r="F278" s="239"/>
      <c r="G278" s="239"/>
      <c r="H278" s="239"/>
      <c r="I278" s="239"/>
      <c r="J278" s="239"/>
      <c r="K278" s="239"/>
      <c r="L278" s="239"/>
      <c r="M278" s="239"/>
      <c r="N278" s="239"/>
      <c r="O278" s="239"/>
      <c r="P278" s="239"/>
      <c r="Q278" s="239"/>
      <c r="R278" s="239"/>
      <c r="S278" s="239"/>
      <c r="T278" s="239"/>
      <c r="U278" s="239"/>
      <c r="V278" s="239"/>
      <c r="W278" s="239"/>
      <c r="X278" s="239"/>
      <c r="Y278" s="239"/>
      <c r="Z278" s="239"/>
      <c r="AA278" s="239"/>
      <c r="AB278" s="239"/>
      <c r="AC278" s="239"/>
      <c r="AD278" s="239"/>
      <c r="AE278" s="239"/>
      <c r="AF278" s="239"/>
      <c r="AG278" s="239"/>
      <c r="AH278" s="239"/>
      <c r="AI278" s="240"/>
    </row>
    <row r="279" spans="1:35">
      <c r="A279" s="238"/>
      <c r="B279" s="239"/>
      <c r="C279" s="239"/>
      <c r="D279" s="239"/>
      <c r="E279" s="239"/>
      <c r="F279" s="239"/>
      <c r="G279" s="239"/>
      <c r="H279" s="239"/>
      <c r="I279" s="239"/>
      <c r="J279" s="239"/>
      <c r="K279" s="239"/>
      <c r="L279" s="239"/>
      <c r="M279" s="239"/>
      <c r="N279" s="239"/>
      <c r="O279" s="239"/>
      <c r="P279" s="239"/>
      <c r="Q279" s="239"/>
      <c r="R279" s="239"/>
      <c r="S279" s="239"/>
      <c r="T279" s="239"/>
      <c r="U279" s="239"/>
      <c r="V279" s="239"/>
      <c r="W279" s="239"/>
      <c r="X279" s="239"/>
      <c r="Y279" s="239"/>
      <c r="Z279" s="239"/>
      <c r="AA279" s="239"/>
      <c r="AB279" s="239"/>
      <c r="AC279" s="239"/>
      <c r="AD279" s="239"/>
      <c r="AE279" s="239"/>
      <c r="AF279" s="239"/>
      <c r="AG279" s="239"/>
      <c r="AH279" s="239"/>
      <c r="AI279" s="240"/>
    </row>
    <row r="280" spans="1:35">
      <c r="A280" s="238"/>
      <c r="B280" s="239"/>
      <c r="C280" s="239"/>
      <c r="D280" s="239"/>
      <c r="E280" s="239"/>
      <c r="F280" s="239"/>
      <c r="G280" s="239"/>
      <c r="H280" s="239"/>
      <c r="I280" s="239"/>
      <c r="J280" s="239"/>
      <c r="K280" s="239"/>
      <c r="L280" s="239"/>
      <c r="M280" s="239"/>
      <c r="N280" s="239"/>
      <c r="O280" s="239"/>
      <c r="P280" s="239"/>
      <c r="Q280" s="239"/>
      <c r="R280" s="239"/>
      <c r="S280" s="239"/>
      <c r="T280" s="239"/>
      <c r="U280" s="239"/>
      <c r="V280" s="239"/>
      <c r="W280" s="239"/>
      <c r="X280" s="239"/>
      <c r="Y280" s="239"/>
      <c r="Z280" s="239"/>
      <c r="AA280" s="239"/>
      <c r="AB280" s="239"/>
      <c r="AC280" s="239"/>
      <c r="AD280" s="239"/>
      <c r="AE280" s="239"/>
      <c r="AF280" s="239"/>
      <c r="AG280" s="239"/>
      <c r="AH280" s="239"/>
      <c r="AI280" s="240"/>
    </row>
    <row r="281" spans="1:35">
      <c r="A281" s="238"/>
      <c r="B281" s="239"/>
      <c r="C281" s="239"/>
      <c r="D281" s="239"/>
      <c r="E281" s="239"/>
      <c r="F281" s="239"/>
      <c r="G281" s="239"/>
      <c r="H281" s="239"/>
      <c r="I281" s="239"/>
      <c r="J281" s="239"/>
      <c r="K281" s="239"/>
      <c r="L281" s="239"/>
      <c r="M281" s="239"/>
      <c r="N281" s="239"/>
      <c r="O281" s="239"/>
      <c r="P281" s="239"/>
      <c r="Q281" s="239"/>
      <c r="R281" s="239"/>
      <c r="S281" s="239"/>
      <c r="T281" s="239"/>
      <c r="U281" s="239"/>
      <c r="V281" s="239"/>
      <c r="W281" s="239"/>
      <c r="X281" s="239"/>
      <c r="Y281" s="239"/>
      <c r="Z281" s="239"/>
      <c r="AA281" s="239"/>
      <c r="AB281" s="239"/>
      <c r="AC281" s="239"/>
      <c r="AD281" s="239"/>
      <c r="AE281" s="239"/>
      <c r="AF281" s="239"/>
      <c r="AG281" s="239"/>
      <c r="AH281" s="239"/>
      <c r="AI281" s="240"/>
    </row>
    <row r="282" spans="1:35">
      <c r="A282" s="238"/>
      <c r="B282" s="239"/>
      <c r="C282" s="239"/>
      <c r="D282" s="239"/>
      <c r="E282" s="239"/>
      <c r="F282" s="239"/>
      <c r="G282" s="239"/>
      <c r="H282" s="239"/>
      <c r="I282" s="239"/>
      <c r="J282" s="239"/>
      <c r="K282" s="239"/>
      <c r="L282" s="239"/>
      <c r="M282" s="239"/>
      <c r="N282" s="239"/>
      <c r="O282" s="239"/>
      <c r="P282" s="239"/>
      <c r="Q282" s="239"/>
      <c r="R282" s="239"/>
      <c r="S282" s="239"/>
      <c r="T282" s="239"/>
      <c r="U282" s="239"/>
      <c r="V282" s="239"/>
      <c r="W282" s="239"/>
      <c r="X282" s="239"/>
      <c r="Y282" s="239"/>
      <c r="Z282" s="239"/>
      <c r="AA282" s="239"/>
      <c r="AB282" s="239"/>
      <c r="AC282" s="239"/>
      <c r="AD282" s="239"/>
      <c r="AE282" s="239"/>
      <c r="AF282" s="239"/>
      <c r="AG282" s="239"/>
      <c r="AH282" s="239"/>
      <c r="AI282" s="240"/>
    </row>
    <row r="283" spans="1:35">
      <c r="A283" s="238"/>
      <c r="B283" s="239"/>
      <c r="C283" s="239"/>
      <c r="D283" s="239"/>
      <c r="E283" s="239"/>
      <c r="F283" s="239"/>
      <c r="G283" s="239"/>
      <c r="H283" s="239"/>
      <c r="I283" s="239"/>
      <c r="J283" s="239"/>
      <c r="K283" s="239"/>
      <c r="L283" s="239"/>
      <c r="M283" s="239"/>
      <c r="N283" s="239"/>
      <c r="O283" s="239"/>
      <c r="P283" s="239"/>
      <c r="Q283" s="239"/>
      <c r="R283" s="239"/>
      <c r="S283" s="239"/>
      <c r="T283" s="239"/>
      <c r="U283" s="239"/>
      <c r="V283" s="239"/>
      <c r="W283" s="239"/>
      <c r="X283" s="239"/>
      <c r="Y283" s="239"/>
      <c r="Z283" s="239"/>
      <c r="AA283" s="239"/>
      <c r="AB283" s="239"/>
      <c r="AC283" s="239"/>
      <c r="AD283" s="239"/>
      <c r="AE283" s="239"/>
      <c r="AF283" s="239"/>
      <c r="AG283" s="239"/>
      <c r="AH283" s="239"/>
      <c r="AI283" s="240"/>
    </row>
    <row r="284" spans="1:35">
      <c r="A284" s="238"/>
      <c r="B284" s="239"/>
      <c r="C284" s="239"/>
      <c r="D284" s="239"/>
      <c r="E284" s="239"/>
      <c r="F284" s="239"/>
      <c r="G284" s="239"/>
      <c r="H284" s="239"/>
      <c r="I284" s="239"/>
      <c r="J284" s="239"/>
      <c r="K284" s="239"/>
      <c r="L284" s="239"/>
      <c r="M284" s="239"/>
      <c r="N284" s="239"/>
      <c r="O284" s="239"/>
      <c r="P284" s="239"/>
      <c r="Q284" s="239"/>
      <c r="R284" s="239"/>
      <c r="S284" s="239"/>
      <c r="T284" s="239"/>
      <c r="U284" s="239"/>
      <c r="V284" s="239"/>
      <c r="W284" s="239"/>
      <c r="X284" s="239"/>
      <c r="Y284" s="239"/>
      <c r="Z284" s="239"/>
      <c r="AA284" s="239"/>
      <c r="AB284" s="239"/>
      <c r="AC284" s="239"/>
      <c r="AD284" s="239"/>
      <c r="AE284" s="239"/>
      <c r="AF284" s="239"/>
      <c r="AG284" s="239"/>
      <c r="AH284" s="239"/>
      <c r="AI284" s="240"/>
    </row>
    <row r="285" spans="1:35">
      <c r="A285" s="238"/>
      <c r="B285" s="239"/>
      <c r="C285" s="239"/>
      <c r="D285" s="239"/>
      <c r="E285" s="239"/>
      <c r="F285" s="239"/>
      <c r="G285" s="239"/>
      <c r="H285" s="239"/>
      <c r="I285" s="239"/>
      <c r="J285" s="239"/>
      <c r="K285" s="239"/>
      <c r="L285" s="239"/>
      <c r="M285" s="239"/>
      <c r="N285" s="239"/>
      <c r="O285" s="239"/>
      <c r="P285" s="239"/>
      <c r="Q285" s="239"/>
      <c r="R285" s="239"/>
      <c r="S285" s="239"/>
      <c r="T285" s="239"/>
      <c r="U285" s="239"/>
      <c r="V285" s="239"/>
      <c r="W285" s="239"/>
      <c r="X285" s="239"/>
      <c r="Y285" s="239"/>
      <c r="Z285" s="239"/>
      <c r="AA285" s="239"/>
      <c r="AB285" s="239"/>
      <c r="AC285" s="239"/>
      <c r="AD285" s="239"/>
      <c r="AE285" s="239"/>
      <c r="AF285" s="239"/>
      <c r="AG285" s="239"/>
      <c r="AH285" s="239"/>
      <c r="AI285" s="240"/>
    </row>
    <row r="286" spans="1:35">
      <c r="A286" s="238"/>
      <c r="B286" s="239"/>
      <c r="C286" s="239"/>
      <c r="D286" s="239"/>
      <c r="E286" s="239"/>
      <c r="F286" s="239"/>
      <c r="G286" s="239"/>
      <c r="H286" s="239"/>
      <c r="I286" s="239"/>
      <c r="J286" s="239"/>
      <c r="K286" s="239"/>
      <c r="L286" s="239"/>
      <c r="M286" s="239"/>
      <c r="N286" s="239"/>
      <c r="O286" s="239"/>
      <c r="P286" s="239"/>
      <c r="Q286" s="239"/>
      <c r="R286" s="239"/>
      <c r="S286" s="239"/>
      <c r="T286" s="239"/>
      <c r="U286" s="239"/>
      <c r="V286" s="239"/>
      <c r="W286" s="239"/>
      <c r="X286" s="239"/>
      <c r="Y286" s="239"/>
      <c r="Z286" s="239"/>
      <c r="AA286" s="239"/>
      <c r="AB286" s="239"/>
      <c r="AC286" s="239"/>
      <c r="AD286" s="239"/>
      <c r="AE286" s="239"/>
      <c r="AF286" s="239"/>
      <c r="AG286" s="239"/>
      <c r="AH286" s="239"/>
      <c r="AI286" s="240"/>
    </row>
    <row r="287" spans="1:35">
      <c r="A287" s="241"/>
      <c r="B287" s="242"/>
      <c r="C287" s="242"/>
      <c r="D287" s="242"/>
      <c r="E287" s="242"/>
      <c r="F287" s="242"/>
      <c r="G287" s="242"/>
      <c r="H287" s="242"/>
      <c r="I287" s="242"/>
      <c r="J287" s="242"/>
      <c r="K287" s="242"/>
      <c r="L287" s="242"/>
      <c r="M287" s="242"/>
      <c r="N287" s="242"/>
      <c r="O287" s="242"/>
      <c r="P287" s="242"/>
      <c r="Q287" s="242"/>
      <c r="R287" s="242"/>
      <c r="S287" s="242"/>
      <c r="T287" s="242"/>
      <c r="U287" s="242"/>
      <c r="V287" s="242"/>
      <c r="W287" s="242"/>
      <c r="X287" s="242"/>
      <c r="Y287" s="242"/>
      <c r="Z287" s="242"/>
      <c r="AA287" s="242"/>
      <c r="AB287" s="242"/>
      <c r="AC287" s="242"/>
      <c r="AD287" s="242"/>
      <c r="AE287" s="242"/>
      <c r="AF287" s="242"/>
      <c r="AG287" s="242"/>
      <c r="AH287" s="242"/>
      <c r="AI287" s="243"/>
    </row>
    <row r="293" spans="1:35">
      <c r="A293" s="37" t="str">
        <f>'Patto educativo'!A10</f>
        <v>NELLE ATTIVITÀ DI STUDIO, L'ALLIEVO:</v>
      </c>
      <c r="B293" s="38"/>
      <c r="C293" s="38"/>
      <c r="D293" s="38"/>
      <c r="E293" s="38"/>
      <c r="F293" s="38"/>
      <c r="G293" s="38"/>
      <c r="H293" s="38"/>
      <c r="I293" s="38"/>
      <c r="J293" s="38"/>
      <c r="K293" s="38"/>
    </row>
    <row r="294" spans="1:35">
      <c r="A294" s="235" t="str">
        <f>IF(COUNTA('Patto educativo'!C13:C28)&gt;0,CONCATENATE(IF('Patto educativo'!C13&lt;&gt;""," - " &amp; 'Patto educativo'!E13 &amp; 'Patto educativo'!T13 &amp; IF(COUNTA('Patto educativo'!K16,'Patto educativo'!Q16,'Patto educativo'!W16,'Patto educativo'!AC16)&gt;0,CHAR(10) &amp; " " &amp; 'Patto educativo'!F16 &amp; IF('Patto educativo'!K16&lt;&gt;"",'Patto educativo'!L16,"") &amp; IF('Patto educativo'!Q16&lt;&gt;"",'Patto educativo'!R16,"") &amp; IF('Patto educativo'!W16&lt;&gt;"",'Patto educativo'!X16,"") &amp; IF('Patto educativo'!AC16&lt;&gt;"",'Patto educativo'!AD16,""),""),""),IF('Patto educativo'!C19&lt;&gt;"",CHAR(10) &amp; " - " &amp; 'Patto educativo'!E19,""),IF('Patto educativo'!C22&lt;&gt;"",CHAR(10) &amp; " - " &amp; 'Patto educativo'!E22,""),IF('Patto educativo'!C25&lt;&gt;"",CHAR(10) &amp; " - " &amp; 'Patto educativo'!E25,""),IF('Patto educativo'!C28&lt;&gt;"",CHAR(10) &amp; " - " &amp; 'Patto educativo'!H28,"")),"")</f>
        <v/>
      </c>
      <c r="B294" s="236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6"/>
      <c r="N294" s="236"/>
      <c r="O294" s="236"/>
      <c r="P294" s="236"/>
      <c r="Q294" s="236"/>
      <c r="R294" s="236"/>
      <c r="S294" s="236"/>
      <c r="T294" s="236"/>
      <c r="U294" s="236"/>
      <c r="V294" s="236"/>
      <c r="W294" s="236"/>
      <c r="X294" s="236"/>
      <c r="Y294" s="236"/>
      <c r="Z294" s="236"/>
      <c r="AA294" s="236"/>
      <c r="AB294" s="236"/>
      <c r="AC294" s="236"/>
      <c r="AD294" s="236"/>
      <c r="AE294" s="236"/>
      <c r="AF294" s="236"/>
      <c r="AG294" s="236"/>
      <c r="AH294" s="236"/>
      <c r="AI294" s="237"/>
    </row>
    <row r="295" spans="1:35">
      <c r="A295" s="238"/>
      <c r="B295" s="239"/>
      <c r="C295" s="239"/>
      <c r="D295" s="239"/>
      <c r="E295" s="239"/>
      <c r="F295" s="239"/>
      <c r="G295" s="239"/>
      <c r="H295" s="239"/>
      <c r="I295" s="239"/>
      <c r="J295" s="239"/>
      <c r="K295" s="239"/>
      <c r="L295" s="239"/>
      <c r="M295" s="239"/>
      <c r="N295" s="239"/>
      <c r="O295" s="239"/>
      <c r="P295" s="239"/>
      <c r="Q295" s="239"/>
      <c r="R295" s="239"/>
      <c r="S295" s="239"/>
      <c r="T295" s="239"/>
      <c r="U295" s="239"/>
      <c r="V295" s="239"/>
      <c r="W295" s="239"/>
      <c r="X295" s="239"/>
      <c r="Y295" s="239"/>
      <c r="Z295" s="239"/>
      <c r="AA295" s="239"/>
      <c r="AB295" s="239"/>
      <c r="AC295" s="239"/>
      <c r="AD295" s="239"/>
      <c r="AE295" s="239"/>
      <c r="AF295" s="239"/>
      <c r="AG295" s="239"/>
      <c r="AH295" s="239"/>
      <c r="AI295" s="240"/>
    </row>
    <row r="296" spans="1:35">
      <c r="A296" s="238"/>
      <c r="B296" s="239"/>
      <c r="C296" s="239"/>
      <c r="D296" s="239"/>
      <c r="E296" s="239"/>
      <c r="F296" s="239"/>
      <c r="G296" s="239"/>
      <c r="H296" s="239"/>
      <c r="I296" s="239"/>
      <c r="J296" s="239"/>
      <c r="K296" s="239"/>
      <c r="L296" s="239"/>
      <c r="M296" s="239"/>
      <c r="N296" s="239"/>
      <c r="O296" s="239"/>
      <c r="P296" s="239"/>
      <c r="Q296" s="239"/>
      <c r="R296" s="239"/>
      <c r="S296" s="239"/>
      <c r="T296" s="239"/>
      <c r="U296" s="239"/>
      <c r="V296" s="239"/>
      <c r="W296" s="239"/>
      <c r="X296" s="239"/>
      <c r="Y296" s="239"/>
      <c r="Z296" s="239"/>
      <c r="AA296" s="239"/>
      <c r="AB296" s="239"/>
      <c r="AC296" s="239"/>
      <c r="AD296" s="239"/>
      <c r="AE296" s="239"/>
      <c r="AF296" s="239"/>
      <c r="AG296" s="239"/>
      <c r="AH296" s="239"/>
      <c r="AI296" s="240"/>
    </row>
    <row r="297" spans="1:35">
      <c r="A297" s="238"/>
      <c r="B297" s="239"/>
      <c r="C297" s="239"/>
      <c r="D297" s="239"/>
      <c r="E297" s="239"/>
      <c r="F297" s="239"/>
      <c r="G297" s="239"/>
      <c r="H297" s="239"/>
      <c r="I297" s="239"/>
      <c r="J297" s="239"/>
      <c r="K297" s="239"/>
      <c r="L297" s="239"/>
      <c r="M297" s="239"/>
      <c r="N297" s="239"/>
      <c r="O297" s="239"/>
      <c r="P297" s="239"/>
      <c r="Q297" s="239"/>
      <c r="R297" s="239"/>
      <c r="S297" s="239"/>
      <c r="T297" s="239"/>
      <c r="U297" s="239"/>
      <c r="V297" s="239"/>
      <c r="W297" s="239"/>
      <c r="X297" s="239"/>
      <c r="Y297" s="239"/>
      <c r="Z297" s="239"/>
      <c r="AA297" s="239"/>
      <c r="AB297" s="239"/>
      <c r="AC297" s="239"/>
      <c r="AD297" s="239"/>
      <c r="AE297" s="239"/>
      <c r="AF297" s="239"/>
      <c r="AG297" s="239"/>
      <c r="AH297" s="239"/>
      <c r="AI297" s="240"/>
    </row>
    <row r="298" spans="1:35">
      <c r="A298" s="238"/>
      <c r="B298" s="239"/>
      <c r="C298" s="239"/>
      <c r="D298" s="239"/>
      <c r="E298" s="239"/>
      <c r="F298" s="239"/>
      <c r="G298" s="239"/>
      <c r="H298" s="239"/>
      <c r="I298" s="239"/>
      <c r="J298" s="239"/>
      <c r="K298" s="239"/>
      <c r="L298" s="239"/>
      <c r="M298" s="239"/>
      <c r="N298" s="239"/>
      <c r="O298" s="239"/>
      <c r="P298" s="239"/>
      <c r="Q298" s="239"/>
      <c r="R298" s="239"/>
      <c r="S298" s="239"/>
      <c r="T298" s="239"/>
      <c r="U298" s="239"/>
      <c r="V298" s="239"/>
      <c r="W298" s="239"/>
      <c r="X298" s="239"/>
      <c r="Y298" s="239"/>
      <c r="Z298" s="239"/>
      <c r="AA298" s="239"/>
      <c r="AB298" s="239"/>
      <c r="AC298" s="239"/>
      <c r="AD298" s="239"/>
      <c r="AE298" s="239"/>
      <c r="AF298" s="239"/>
      <c r="AG298" s="239"/>
      <c r="AH298" s="239"/>
      <c r="AI298" s="240"/>
    </row>
    <row r="299" spans="1:35">
      <c r="A299" s="238"/>
      <c r="B299" s="239"/>
      <c r="C299" s="239"/>
      <c r="D299" s="239"/>
      <c r="E299" s="239"/>
      <c r="F299" s="239"/>
      <c r="G299" s="239"/>
      <c r="H299" s="239"/>
      <c r="I299" s="239"/>
      <c r="J299" s="239"/>
      <c r="K299" s="239"/>
      <c r="L299" s="239"/>
      <c r="M299" s="239"/>
      <c r="N299" s="239"/>
      <c r="O299" s="239"/>
      <c r="P299" s="239"/>
      <c r="Q299" s="239"/>
      <c r="R299" s="239"/>
      <c r="S299" s="239"/>
      <c r="T299" s="239"/>
      <c r="U299" s="239"/>
      <c r="V299" s="239"/>
      <c r="W299" s="239"/>
      <c r="X299" s="239"/>
      <c r="Y299" s="239"/>
      <c r="Z299" s="239"/>
      <c r="AA299" s="239"/>
      <c r="AB299" s="239"/>
      <c r="AC299" s="239"/>
      <c r="AD299" s="239"/>
      <c r="AE299" s="239"/>
      <c r="AF299" s="239"/>
      <c r="AG299" s="239"/>
      <c r="AH299" s="239"/>
      <c r="AI299" s="240"/>
    </row>
    <row r="300" spans="1:35">
      <c r="A300" s="241"/>
      <c r="B300" s="242"/>
      <c r="C300" s="242"/>
      <c r="D300" s="242"/>
      <c r="E300" s="242"/>
      <c r="F300" s="242"/>
      <c r="G300" s="242"/>
      <c r="H300" s="242"/>
      <c r="I300" s="242"/>
      <c r="J300" s="242"/>
      <c r="K300" s="242"/>
      <c r="L300" s="242"/>
      <c r="M300" s="242"/>
      <c r="N300" s="242"/>
      <c r="O300" s="242"/>
      <c r="P300" s="242"/>
      <c r="Q300" s="242"/>
      <c r="R300" s="242"/>
      <c r="S300" s="242"/>
      <c r="T300" s="242"/>
      <c r="U300" s="242"/>
      <c r="V300" s="242"/>
      <c r="W300" s="242"/>
      <c r="X300" s="242"/>
      <c r="Y300" s="242"/>
      <c r="Z300" s="242"/>
      <c r="AA300" s="242"/>
      <c r="AB300" s="242"/>
      <c r="AC300" s="242"/>
      <c r="AD300" s="242"/>
      <c r="AE300" s="242"/>
      <c r="AF300" s="242"/>
      <c r="AG300" s="242"/>
      <c r="AH300" s="242"/>
      <c r="AI300" s="243"/>
    </row>
    <row r="302" spans="1:35" ht="11.25" customHeight="1"/>
    <row r="303" spans="1:35">
      <c r="A303" s="37" t="str">
        <f>'Patto educativo'!A36</f>
        <v>STRUMENTI DA UTILIZZARE NEL LAVORO A CASA</v>
      </c>
      <c r="B303" s="38"/>
      <c r="C303" s="38"/>
      <c r="D303" s="38"/>
      <c r="E303" s="38"/>
      <c r="F303" s="38"/>
      <c r="G303" s="38"/>
      <c r="H303" s="38"/>
      <c r="I303" s="38"/>
      <c r="J303" s="38"/>
      <c r="K303" s="38"/>
    </row>
    <row r="304" spans="1:35">
      <c r="A304" s="235" t="str">
        <f>IF(COUNTA('Patto educativo'!C39:C63)&gt;0,CONCATENATE(IF('Patto educativo'!C39&lt;&gt;""," - " &amp; 'Patto educativo'!E39,""),IF('Patto educativo'!C42&lt;&gt;"",CHAR(10) &amp; " - " &amp; 'Patto educativo'!E42,""),IF('Patto educativo'!C45&lt;&gt;"",CHAR(10) &amp; " - " &amp; 'Patto educativo'!E45,""),IF('Patto educativo'!C48&lt;&gt;"",CHAR(10) &amp; " - " &amp; 'Patto educativo'!E48,""),IF('Patto educativo'!C51&lt;&gt;"",CHAR(10) &amp; " - " &amp; 'Patto educativo'!E51,""),IF('Patto educativo'!C54&lt;&gt;"",CHAR(10) &amp; " - " &amp; 'Patto educativo'!E54,""),IF('Patto educativo'!C57&lt;&gt;"",CHAR(10) &amp; " - " &amp; 'Patto educativo'!E57,""),IF('Patto educativo'!C60&lt;&gt;"",CHAR(10) &amp; " - " &amp; 'Patto educativo'!E60,""),IF('Patto educativo'!C63&lt;&gt;"",CHAR(10) &amp; " - " &amp; 'Patto educativo'!H63,"")),"")</f>
        <v/>
      </c>
      <c r="B304" s="236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6"/>
      <c r="N304" s="236"/>
      <c r="O304" s="236"/>
      <c r="P304" s="236"/>
      <c r="Q304" s="236"/>
      <c r="R304" s="236"/>
      <c r="S304" s="236"/>
      <c r="T304" s="236"/>
      <c r="U304" s="236"/>
      <c r="V304" s="236"/>
      <c r="W304" s="236"/>
      <c r="X304" s="236"/>
      <c r="Y304" s="236"/>
      <c r="Z304" s="236"/>
      <c r="AA304" s="236"/>
      <c r="AB304" s="236"/>
      <c r="AC304" s="236"/>
      <c r="AD304" s="236"/>
      <c r="AE304" s="236"/>
      <c r="AF304" s="236"/>
      <c r="AG304" s="236"/>
      <c r="AH304" s="236"/>
      <c r="AI304" s="237"/>
    </row>
    <row r="305" spans="1:35">
      <c r="A305" s="238"/>
      <c r="B305" s="239"/>
      <c r="C305" s="239"/>
      <c r="D305" s="239"/>
      <c r="E305" s="239"/>
      <c r="F305" s="239"/>
      <c r="G305" s="239"/>
      <c r="H305" s="239"/>
      <c r="I305" s="239"/>
      <c r="J305" s="239"/>
      <c r="K305" s="239"/>
      <c r="L305" s="239"/>
      <c r="M305" s="239"/>
      <c r="N305" s="239"/>
      <c r="O305" s="239"/>
      <c r="P305" s="239"/>
      <c r="Q305" s="239"/>
      <c r="R305" s="239"/>
      <c r="S305" s="239"/>
      <c r="T305" s="239"/>
      <c r="U305" s="239"/>
      <c r="V305" s="239"/>
      <c r="W305" s="239"/>
      <c r="X305" s="239"/>
      <c r="Y305" s="239"/>
      <c r="Z305" s="239"/>
      <c r="AA305" s="239"/>
      <c r="AB305" s="239"/>
      <c r="AC305" s="239"/>
      <c r="AD305" s="239"/>
      <c r="AE305" s="239"/>
      <c r="AF305" s="239"/>
      <c r="AG305" s="239"/>
      <c r="AH305" s="239"/>
      <c r="AI305" s="240"/>
    </row>
    <row r="306" spans="1:35">
      <c r="A306" s="238"/>
      <c r="B306" s="239"/>
      <c r="C306" s="239"/>
      <c r="D306" s="239"/>
      <c r="E306" s="239"/>
      <c r="F306" s="239"/>
      <c r="G306" s="239"/>
      <c r="H306" s="239"/>
      <c r="I306" s="239"/>
      <c r="J306" s="239"/>
      <c r="K306" s="239"/>
      <c r="L306" s="239"/>
      <c r="M306" s="239"/>
      <c r="N306" s="239"/>
      <c r="O306" s="239"/>
      <c r="P306" s="239"/>
      <c r="Q306" s="239"/>
      <c r="R306" s="239"/>
      <c r="S306" s="239"/>
      <c r="T306" s="239"/>
      <c r="U306" s="239"/>
      <c r="V306" s="239"/>
      <c r="W306" s="239"/>
      <c r="X306" s="239"/>
      <c r="Y306" s="239"/>
      <c r="Z306" s="239"/>
      <c r="AA306" s="239"/>
      <c r="AB306" s="239"/>
      <c r="AC306" s="239"/>
      <c r="AD306" s="239"/>
      <c r="AE306" s="239"/>
      <c r="AF306" s="239"/>
      <c r="AG306" s="239"/>
      <c r="AH306" s="239"/>
      <c r="AI306" s="240"/>
    </row>
    <row r="307" spans="1:35">
      <c r="A307" s="238"/>
      <c r="B307" s="239"/>
      <c r="C307" s="239"/>
      <c r="D307" s="239"/>
      <c r="E307" s="239"/>
      <c r="F307" s="239"/>
      <c r="G307" s="239"/>
      <c r="H307" s="239"/>
      <c r="I307" s="239"/>
      <c r="J307" s="239"/>
      <c r="K307" s="239"/>
      <c r="L307" s="239"/>
      <c r="M307" s="239"/>
      <c r="N307" s="239"/>
      <c r="O307" s="239"/>
      <c r="P307" s="239"/>
      <c r="Q307" s="239"/>
      <c r="R307" s="239"/>
      <c r="S307" s="239"/>
      <c r="T307" s="239"/>
      <c r="U307" s="239"/>
      <c r="V307" s="239"/>
      <c r="W307" s="239"/>
      <c r="X307" s="239"/>
      <c r="Y307" s="239"/>
      <c r="Z307" s="239"/>
      <c r="AA307" s="239"/>
      <c r="AB307" s="239"/>
      <c r="AC307" s="239"/>
      <c r="AD307" s="239"/>
      <c r="AE307" s="239"/>
      <c r="AF307" s="239"/>
      <c r="AG307" s="239"/>
      <c r="AH307" s="239"/>
      <c r="AI307" s="240"/>
    </row>
    <row r="308" spans="1:35">
      <c r="A308" s="238"/>
      <c r="B308" s="239"/>
      <c r="C308" s="239"/>
      <c r="D308" s="239"/>
      <c r="E308" s="239"/>
      <c r="F308" s="239"/>
      <c r="G308" s="239"/>
      <c r="H308" s="239"/>
      <c r="I308" s="239"/>
      <c r="J308" s="239"/>
      <c r="K308" s="239"/>
      <c r="L308" s="239"/>
      <c r="M308" s="239"/>
      <c r="N308" s="239"/>
      <c r="O308" s="239"/>
      <c r="P308" s="239"/>
      <c r="Q308" s="239"/>
      <c r="R308" s="239"/>
      <c r="S308" s="239"/>
      <c r="T308" s="239"/>
      <c r="U308" s="239"/>
      <c r="V308" s="239"/>
      <c r="W308" s="239"/>
      <c r="X308" s="239"/>
      <c r="Y308" s="239"/>
      <c r="Z308" s="239"/>
      <c r="AA308" s="239"/>
      <c r="AB308" s="239"/>
      <c r="AC308" s="239"/>
      <c r="AD308" s="239"/>
      <c r="AE308" s="239"/>
      <c r="AF308" s="239"/>
      <c r="AG308" s="239"/>
      <c r="AH308" s="239"/>
      <c r="AI308" s="240"/>
    </row>
    <row r="309" spans="1:35">
      <c r="A309" s="238"/>
      <c r="B309" s="239"/>
      <c r="C309" s="239"/>
      <c r="D309" s="239"/>
      <c r="E309" s="239"/>
      <c r="F309" s="239"/>
      <c r="G309" s="239"/>
      <c r="H309" s="239"/>
      <c r="I309" s="239"/>
      <c r="J309" s="239"/>
      <c r="K309" s="239"/>
      <c r="L309" s="239"/>
      <c r="M309" s="239"/>
      <c r="N309" s="239"/>
      <c r="O309" s="239"/>
      <c r="P309" s="239"/>
      <c r="Q309" s="239"/>
      <c r="R309" s="239"/>
      <c r="S309" s="239"/>
      <c r="T309" s="239"/>
      <c r="U309" s="239"/>
      <c r="V309" s="239"/>
      <c r="W309" s="239"/>
      <c r="X309" s="239"/>
      <c r="Y309" s="239"/>
      <c r="Z309" s="239"/>
      <c r="AA309" s="239"/>
      <c r="AB309" s="239"/>
      <c r="AC309" s="239"/>
      <c r="AD309" s="239"/>
      <c r="AE309" s="239"/>
      <c r="AF309" s="239"/>
      <c r="AG309" s="239"/>
      <c r="AH309" s="239"/>
      <c r="AI309" s="240"/>
    </row>
    <row r="310" spans="1:35">
      <c r="A310" s="238"/>
      <c r="B310" s="239"/>
      <c r="C310" s="239"/>
      <c r="D310" s="239"/>
      <c r="E310" s="239"/>
      <c r="F310" s="239"/>
      <c r="G310" s="239"/>
      <c r="H310" s="239"/>
      <c r="I310" s="239"/>
      <c r="J310" s="239"/>
      <c r="K310" s="239"/>
      <c r="L310" s="239"/>
      <c r="M310" s="239"/>
      <c r="N310" s="239"/>
      <c r="O310" s="239"/>
      <c r="P310" s="239"/>
      <c r="Q310" s="239"/>
      <c r="R310" s="239"/>
      <c r="S310" s="239"/>
      <c r="T310" s="239"/>
      <c r="U310" s="239"/>
      <c r="V310" s="239"/>
      <c r="W310" s="239"/>
      <c r="X310" s="239"/>
      <c r="Y310" s="239"/>
      <c r="Z310" s="239"/>
      <c r="AA310" s="239"/>
      <c r="AB310" s="239"/>
      <c r="AC310" s="239"/>
      <c r="AD310" s="239"/>
      <c r="AE310" s="239"/>
      <c r="AF310" s="239"/>
      <c r="AG310" s="239"/>
      <c r="AH310" s="239"/>
      <c r="AI310" s="240"/>
    </row>
    <row r="311" spans="1:35">
      <c r="A311" s="238"/>
      <c r="B311" s="239"/>
      <c r="C311" s="239"/>
      <c r="D311" s="239"/>
      <c r="E311" s="239"/>
      <c r="F311" s="239"/>
      <c r="G311" s="239"/>
      <c r="H311" s="239"/>
      <c r="I311" s="239"/>
      <c r="J311" s="239"/>
      <c r="K311" s="239"/>
      <c r="L311" s="239"/>
      <c r="M311" s="239"/>
      <c r="N311" s="239"/>
      <c r="O311" s="239"/>
      <c r="P311" s="239"/>
      <c r="Q311" s="239"/>
      <c r="R311" s="239"/>
      <c r="S311" s="239"/>
      <c r="T311" s="239"/>
      <c r="U311" s="239"/>
      <c r="V311" s="239"/>
      <c r="W311" s="239"/>
      <c r="X311" s="239"/>
      <c r="Y311" s="239"/>
      <c r="Z311" s="239"/>
      <c r="AA311" s="239"/>
      <c r="AB311" s="239"/>
      <c r="AC311" s="239"/>
      <c r="AD311" s="239"/>
      <c r="AE311" s="239"/>
      <c r="AF311" s="239"/>
      <c r="AG311" s="239"/>
      <c r="AH311" s="239"/>
      <c r="AI311" s="240"/>
    </row>
    <row r="312" spans="1:35">
      <c r="A312" s="238"/>
      <c r="B312" s="239"/>
      <c r="C312" s="239"/>
      <c r="D312" s="239"/>
      <c r="E312" s="239"/>
      <c r="F312" s="239"/>
      <c r="G312" s="239"/>
      <c r="H312" s="239"/>
      <c r="I312" s="239"/>
      <c r="J312" s="239"/>
      <c r="K312" s="239"/>
      <c r="L312" s="239"/>
      <c r="M312" s="239"/>
      <c r="N312" s="239"/>
      <c r="O312" s="239"/>
      <c r="P312" s="239"/>
      <c r="Q312" s="239"/>
      <c r="R312" s="239"/>
      <c r="S312" s="239"/>
      <c r="T312" s="239"/>
      <c r="U312" s="239"/>
      <c r="V312" s="239"/>
      <c r="W312" s="239"/>
      <c r="X312" s="239"/>
      <c r="Y312" s="239"/>
      <c r="Z312" s="239"/>
      <c r="AA312" s="239"/>
      <c r="AB312" s="239"/>
      <c r="AC312" s="239"/>
      <c r="AD312" s="239"/>
      <c r="AE312" s="239"/>
      <c r="AF312" s="239"/>
      <c r="AG312" s="239"/>
      <c r="AH312" s="239"/>
      <c r="AI312" s="240"/>
    </row>
    <row r="313" spans="1:35">
      <c r="A313" s="241"/>
      <c r="B313" s="242"/>
      <c r="C313" s="242"/>
      <c r="D313" s="242"/>
      <c r="E313" s="242"/>
      <c r="F313" s="242"/>
      <c r="G313" s="242"/>
      <c r="H313" s="242"/>
      <c r="I313" s="242"/>
      <c r="J313" s="242"/>
      <c r="K313" s="242"/>
      <c r="L313" s="242"/>
      <c r="M313" s="242"/>
      <c r="N313" s="242"/>
      <c r="O313" s="242"/>
      <c r="P313" s="242"/>
      <c r="Q313" s="242"/>
      <c r="R313" s="242"/>
      <c r="S313" s="242"/>
      <c r="T313" s="242"/>
      <c r="U313" s="242"/>
      <c r="V313" s="242"/>
      <c r="W313" s="242"/>
      <c r="X313" s="242"/>
      <c r="Y313" s="242"/>
      <c r="Z313" s="242"/>
      <c r="AA313" s="242"/>
      <c r="AB313" s="242"/>
      <c r="AC313" s="242"/>
      <c r="AD313" s="242"/>
      <c r="AE313" s="242"/>
      <c r="AF313" s="242"/>
      <c r="AG313" s="242"/>
      <c r="AH313" s="242"/>
      <c r="AI313" s="243"/>
    </row>
    <row r="315" spans="1:35" ht="11.25" customHeight="1"/>
    <row r="316" spans="1:35">
      <c r="A316" s="37" t="str">
        <f>'Patto educativo'!A71</f>
        <v>ATTIVITÀ SCOLASTICHE INDIVIDUALIZZATE PROGRAMMATE</v>
      </c>
      <c r="B316" s="38"/>
      <c r="C316" s="38"/>
      <c r="D316" s="38"/>
      <c r="E316" s="38"/>
      <c r="F316" s="38"/>
      <c r="G316" s="38"/>
      <c r="H316" s="38"/>
      <c r="I316" s="38"/>
      <c r="J316" s="38"/>
      <c r="K316" s="38"/>
    </row>
    <row r="317" spans="1:35">
      <c r="A317" s="235" t="str">
        <f>IF(COUNTA('Patto educativo'!C74:C92)&gt;0,CONCATENATE(IF('Patto educativo'!C74&lt;&gt;""," - " &amp; 'Patto educativo'!E74,""),IF('Patto educativo'!C77&lt;&gt;"",CHAR(10) &amp; " - " &amp; 'Patto educativo'!E77,""),IF('Patto educativo'!C80&lt;&gt;"",CHAR(10) &amp; " - " &amp; 'Patto educativo'!E80,""),IF('Patto educativo'!C83&lt;&gt;"",CHAR(10) &amp; " - " &amp; 'Patto educativo'!E83,""),IF('Patto educativo'!C86&lt;&gt;"",CHAR(10) &amp; " - " &amp; 'Patto educativo'!E86,""),IF('Patto educativo'!C89&lt;&gt;"",CHAR(10) &amp; " - " &amp; 'Patto educativo'!E89,""),IF('Patto educativo'!C92&lt;&gt;"",CHAR(10) &amp; " - " &amp; 'Patto educativo'!H92,"")),"")</f>
        <v/>
      </c>
      <c r="B317" s="236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6"/>
      <c r="N317" s="236"/>
      <c r="O317" s="236"/>
      <c r="P317" s="236"/>
      <c r="Q317" s="236"/>
      <c r="R317" s="236"/>
      <c r="S317" s="236"/>
      <c r="T317" s="236"/>
      <c r="U317" s="236"/>
      <c r="V317" s="236"/>
      <c r="W317" s="236"/>
      <c r="X317" s="236"/>
      <c r="Y317" s="236"/>
      <c r="Z317" s="236"/>
      <c r="AA317" s="236"/>
      <c r="AB317" s="236"/>
      <c r="AC317" s="236"/>
      <c r="AD317" s="236"/>
      <c r="AE317" s="236"/>
      <c r="AF317" s="236"/>
      <c r="AG317" s="236"/>
      <c r="AH317" s="236"/>
      <c r="AI317" s="237"/>
    </row>
    <row r="318" spans="1:35">
      <c r="A318" s="238"/>
      <c r="B318" s="239"/>
      <c r="C318" s="239"/>
      <c r="D318" s="239"/>
      <c r="E318" s="239"/>
      <c r="F318" s="239"/>
      <c r="G318" s="239"/>
      <c r="H318" s="239"/>
      <c r="I318" s="239"/>
      <c r="J318" s="239"/>
      <c r="K318" s="239"/>
      <c r="L318" s="239"/>
      <c r="M318" s="239"/>
      <c r="N318" s="239"/>
      <c r="O318" s="239"/>
      <c r="P318" s="239"/>
      <c r="Q318" s="239"/>
      <c r="R318" s="239"/>
      <c r="S318" s="239"/>
      <c r="T318" s="239"/>
      <c r="U318" s="239"/>
      <c r="V318" s="239"/>
      <c r="W318" s="239"/>
      <c r="X318" s="239"/>
      <c r="Y318" s="239"/>
      <c r="Z318" s="239"/>
      <c r="AA318" s="239"/>
      <c r="AB318" s="239"/>
      <c r="AC318" s="239"/>
      <c r="AD318" s="239"/>
      <c r="AE318" s="239"/>
      <c r="AF318" s="239"/>
      <c r="AG318" s="239"/>
      <c r="AH318" s="239"/>
      <c r="AI318" s="240"/>
    </row>
    <row r="319" spans="1:35">
      <c r="A319" s="238"/>
      <c r="B319" s="239"/>
      <c r="C319" s="239"/>
      <c r="D319" s="239"/>
      <c r="E319" s="239"/>
      <c r="F319" s="239"/>
      <c r="G319" s="239"/>
      <c r="H319" s="239"/>
      <c r="I319" s="239"/>
      <c r="J319" s="239"/>
      <c r="K319" s="239"/>
      <c r="L319" s="239"/>
      <c r="M319" s="239"/>
      <c r="N319" s="239"/>
      <c r="O319" s="239"/>
      <c r="P319" s="239"/>
      <c r="Q319" s="239"/>
      <c r="R319" s="239"/>
      <c r="S319" s="239"/>
      <c r="T319" s="239"/>
      <c r="U319" s="239"/>
      <c r="V319" s="239"/>
      <c r="W319" s="239"/>
      <c r="X319" s="239"/>
      <c r="Y319" s="239"/>
      <c r="Z319" s="239"/>
      <c r="AA319" s="239"/>
      <c r="AB319" s="239"/>
      <c r="AC319" s="239"/>
      <c r="AD319" s="239"/>
      <c r="AE319" s="239"/>
      <c r="AF319" s="239"/>
      <c r="AG319" s="239"/>
      <c r="AH319" s="239"/>
      <c r="AI319" s="240"/>
    </row>
    <row r="320" spans="1:35">
      <c r="A320" s="238"/>
      <c r="B320" s="239"/>
      <c r="C320" s="239"/>
      <c r="D320" s="239"/>
      <c r="E320" s="239"/>
      <c r="F320" s="239"/>
      <c r="G320" s="239"/>
      <c r="H320" s="239"/>
      <c r="I320" s="239"/>
      <c r="J320" s="239"/>
      <c r="K320" s="239"/>
      <c r="L320" s="239"/>
      <c r="M320" s="239"/>
      <c r="N320" s="239"/>
      <c r="O320" s="239"/>
      <c r="P320" s="239"/>
      <c r="Q320" s="239"/>
      <c r="R320" s="239"/>
      <c r="S320" s="239"/>
      <c r="T320" s="239"/>
      <c r="U320" s="239"/>
      <c r="V320" s="239"/>
      <c r="W320" s="239"/>
      <c r="X320" s="239"/>
      <c r="Y320" s="239"/>
      <c r="Z320" s="239"/>
      <c r="AA320" s="239"/>
      <c r="AB320" s="239"/>
      <c r="AC320" s="239"/>
      <c r="AD320" s="239"/>
      <c r="AE320" s="239"/>
      <c r="AF320" s="239"/>
      <c r="AG320" s="239"/>
      <c r="AH320" s="239"/>
      <c r="AI320" s="240"/>
    </row>
    <row r="321" spans="1:35">
      <c r="A321" s="238"/>
      <c r="B321" s="239"/>
      <c r="C321" s="239"/>
      <c r="D321" s="239"/>
      <c r="E321" s="239"/>
      <c r="F321" s="239"/>
      <c r="G321" s="239"/>
      <c r="H321" s="239"/>
      <c r="I321" s="239"/>
      <c r="J321" s="239"/>
      <c r="K321" s="239"/>
      <c r="L321" s="239"/>
      <c r="M321" s="239"/>
      <c r="N321" s="239"/>
      <c r="O321" s="239"/>
      <c r="P321" s="239"/>
      <c r="Q321" s="239"/>
      <c r="R321" s="239"/>
      <c r="S321" s="239"/>
      <c r="T321" s="239"/>
      <c r="U321" s="239"/>
      <c r="V321" s="239"/>
      <c r="W321" s="239"/>
      <c r="X321" s="239"/>
      <c r="Y321" s="239"/>
      <c r="Z321" s="239"/>
      <c r="AA321" s="239"/>
      <c r="AB321" s="239"/>
      <c r="AC321" s="239"/>
      <c r="AD321" s="239"/>
      <c r="AE321" s="239"/>
      <c r="AF321" s="239"/>
      <c r="AG321" s="239"/>
      <c r="AH321" s="239"/>
      <c r="AI321" s="240"/>
    </row>
    <row r="322" spans="1:35">
      <c r="A322" s="238"/>
      <c r="B322" s="239"/>
      <c r="C322" s="239"/>
      <c r="D322" s="239"/>
      <c r="E322" s="239"/>
      <c r="F322" s="239"/>
      <c r="G322" s="239"/>
      <c r="H322" s="239"/>
      <c r="I322" s="239"/>
      <c r="J322" s="239"/>
      <c r="K322" s="239"/>
      <c r="L322" s="239"/>
      <c r="M322" s="239"/>
      <c r="N322" s="239"/>
      <c r="O322" s="239"/>
      <c r="P322" s="239"/>
      <c r="Q322" s="239"/>
      <c r="R322" s="239"/>
      <c r="S322" s="239"/>
      <c r="T322" s="239"/>
      <c r="U322" s="239"/>
      <c r="V322" s="239"/>
      <c r="W322" s="239"/>
      <c r="X322" s="239"/>
      <c r="Y322" s="239"/>
      <c r="Z322" s="239"/>
      <c r="AA322" s="239"/>
      <c r="AB322" s="239"/>
      <c r="AC322" s="239"/>
      <c r="AD322" s="239"/>
      <c r="AE322" s="239"/>
      <c r="AF322" s="239"/>
      <c r="AG322" s="239"/>
      <c r="AH322" s="239"/>
      <c r="AI322" s="240"/>
    </row>
    <row r="323" spans="1:35">
      <c r="A323" s="238"/>
      <c r="B323" s="239"/>
      <c r="C323" s="239"/>
      <c r="D323" s="239"/>
      <c r="E323" s="239"/>
      <c r="F323" s="239"/>
      <c r="G323" s="239"/>
      <c r="H323" s="239"/>
      <c r="I323" s="239"/>
      <c r="J323" s="239"/>
      <c r="K323" s="239"/>
      <c r="L323" s="239"/>
      <c r="M323" s="239"/>
      <c r="N323" s="239"/>
      <c r="O323" s="239"/>
      <c r="P323" s="239"/>
      <c r="Q323" s="239"/>
      <c r="R323" s="239"/>
      <c r="S323" s="239"/>
      <c r="T323" s="239"/>
      <c r="U323" s="239"/>
      <c r="V323" s="239"/>
      <c r="W323" s="239"/>
      <c r="X323" s="239"/>
      <c r="Y323" s="239"/>
      <c r="Z323" s="239"/>
      <c r="AA323" s="239"/>
      <c r="AB323" s="239"/>
      <c r="AC323" s="239"/>
      <c r="AD323" s="239"/>
      <c r="AE323" s="239"/>
      <c r="AF323" s="239"/>
      <c r="AG323" s="239"/>
      <c r="AH323" s="239"/>
      <c r="AI323" s="240"/>
    </row>
    <row r="324" spans="1:35">
      <c r="A324" s="241"/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  <c r="L324" s="242"/>
      <c r="M324" s="242"/>
      <c r="N324" s="242"/>
      <c r="O324" s="242"/>
      <c r="P324" s="242"/>
      <c r="Q324" s="242"/>
      <c r="R324" s="242"/>
      <c r="S324" s="242"/>
      <c r="T324" s="242"/>
      <c r="U324" s="242"/>
      <c r="V324" s="242"/>
      <c r="W324" s="242"/>
      <c r="X324" s="242"/>
      <c r="Y324" s="242"/>
      <c r="Z324" s="242"/>
      <c r="AA324" s="242"/>
      <c r="AB324" s="242"/>
      <c r="AC324" s="242"/>
      <c r="AD324" s="242"/>
      <c r="AE324" s="242"/>
      <c r="AF324" s="242"/>
      <c r="AG324" s="242"/>
      <c r="AH324" s="242"/>
      <c r="AI324" s="243"/>
    </row>
    <row r="325" spans="1:35" s="149" customFormat="1" ht="12">
      <c r="A325" s="148" t="str">
        <f>IF(Modulo!A$1&lt;&gt;"",Modulo!A$1,"")</f>
        <v>Istituto Comprensivo Statale Pietrasanta 2</v>
      </c>
      <c r="AI325" s="150" t="str">
        <f>B$15 &amp; "  di  " &amp; B$24</f>
        <v xml:space="preserve">Piano Didattico Personalizzato  di  </v>
      </c>
    </row>
    <row r="326" spans="1:35" s="38" customFormat="1" ht="15" customHeight="1">
      <c r="A326" s="135"/>
      <c r="AI326" s="136"/>
    </row>
    <row r="328" spans="1:35" ht="36" customHeight="1">
      <c r="A328" s="289" t="s">
        <v>245</v>
      </c>
      <c r="B328" s="289"/>
      <c r="C328" s="289"/>
      <c r="D328" s="289"/>
      <c r="E328" s="289"/>
      <c r="F328" s="289"/>
      <c r="G328" s="289"/>
      <c r="H328" s="289"/>
      <c r="I328" s="289"/>
      <c r="J328" s="289"/>
      <c r="K328" s="289"/>
      <c r="L328" s="289"/>
      <c r="M328" s="289"/>
      <c r="N328" s="289"/>
      <c r="O328" s="289"/>
      <c r="P328" s="289"/>
      <c r="Q328" s="289"/>
      <c r="R328" s="289"/>
      <c r="S328" s="289"/>
      <c r="T328" s="289"/>
      <c r="U328" s="289"/>
      <c r="V328" s="289"/>
      <c r="W328" s="289"/>
      <c r="X328" s="289"/>
      <c r="Y328" s="289"/>
      <c r="Z328" s="289"/>
      <c r="AA328" s="289"/>
      <c r="AB328" s="289"/>
      <c r="AC328" s="289"/>
      <c r="AD328" s="289"/>
      <c r="AE328" s="289"/>
      <c r="AF328" s="289"/>
      <c r="AG328" s="289"/>
      <c r="AH328" s="289"/>
      <c r="AI328" s="289"/>
    </row>
    <row r="330" spans="1:35">
      <c r="A330" s="244" t="s">
        <v>246</v>
      </c>
      <c r="B330" s="244"/>
      <c r="C330" s="244"/>
      <c r="D330" s="244"/>
      <c r="E330" s="244"/>
      <c r="F330" s="244"/>
      <c r="G330" s="244"/>
      <c r="H330" s="244"/>
      <c r="I330" s="142"/>
      <c r="J330" s="142"/>
      <c r="K330" s="142"/>
      <c r="L330" s="142"/>
      <c r="M330" s="142"/>
      <c r="N330" s="142"/>
      <c r="O330" s="142"/>
      <c r="P330" s="142"/>
    </row>
    <row r="331" spans="1:35">
      <c r="A331" s="224" t="s">
        <v>239</v>
      </c>
      <c r="B331" s="224"/>
      <c r="C331" s="224"/>
      <c r="D331" s="224"/>
      <c r="E331" s="224"/>
      <c r="F331" s="224"/>
      <c r="G331" s="224"/>
      <c r="H331" s="224"/>
      <c r="I331" s="224" t="s">
        <v>23</v>
      </c>
      <c r="J331" s="224"/>
      <c r="K331" s="224"/>
      <c r="L331" s="224"/>
      <c r="M331" s="224"/>
      <c r="N331" s="224"/>
      <c r="O331" s="224"/>
      <c r="P331" s="224"/>
      <c r="Q331" s="224" t="s">
        <v>240</v>
      </c>
      <c r="R331" s="224"/>
      <c r="S331" s="224"/>
      <c r="T331" s="224"/>
      <c r="U331" s="224"/>
      <c r="V331" s="224"/>
      <c r="W331" s="224"/>
      <c r="X331" s="224"/>
      <c r="Y331" s="224"/>
      <c r="Z331" s="224" t="s">
        <v>247</v>
      </c>
      <c r="AA331" s="224"/>
      <c r="AB331" s="224"/>
      <c r="AC331" s="224"/>
      <c r="AD331" s="224"/>
      <c r="AE331" s="224"/>
      <c r="AF331" s="224"/>
      <c r="AG331" s="224"/>
      <c r="AH331" s="224"/>
      <c r="AI331" s="224"/>
    </row>
    <row r="332" spans="1:35" ht="18.75" customHeight="1">
      <c r="A332" s="217" t="str">
        <f>IF(Modulo!C54&lt;&gt;"",Modulo!C54,"")</f>
        <v/>
      </c>
      <c r="B332" s="218"/>
      <c r="C332" s="218"/>
      <c r="D332" s="218"/>
      <c r="E332" s="218"/>
      <c r="F332" s="218"/>
      <c r="G332" s="218"/>
      <c r="H332" s="218"/>
      <c r="I332" s="218" t="str">
        <f>IF(Modulo!J54&lt;&gt;"",Modulo!J54,"")</f>
        <v/>
      </c>
      <c r="J332" s="218"/>
      <c r="K332" s="218"/>
      <c r="L332" s="218"/>
      <c r="M332" s="218"/>
      <c r="N332" s="218"/>
      <c r="O332" s="218"/>
      <c r="P332" s="218"/>
      <c r="Q332" s="234" t="str">
        <f>IF(Modulo!R54&lt;&gt;"",Modulo!R54,"")</f>
        <v/>
      </c>
      <c r="R332" s="234"/>
      <c r="S332" s="234"/>
      <c r="T332" s="234"/>
      <c r="U332" s="234"/>
      <c r="V332" s="234"/>
      <c r="W332" s="234"/>
      <c r="X332" s="234"/>
      <c r="Y332" s="234"/>
      <c r="Z332" s="218"/>
      <c r="AA332" s="218"/>
      <c r="AB332" s="218"/>
      <c r="AC332" s="218"/>
      <c r="AD332" s="218"/>
      <c r="AE332" s="218"/>
      <c r="AF332" s="218"/>
      <c r="AG332" s="218"/>
      <c r="AH332" s="218"/>
      <c r="AI332" s="221"/>
    </row>
    <row r="333" spans="1:35" ht="18.75" customHeight="1">
      <c r="A333" s="219"/>
      <c r="B333" s="220"/>
      <c r="C333" s="220"/>
      <c r="D333" s="220"/>
      <c r="E333" s="220"/>
      <c r="F333" s="220"/>
      <c r="G333" s="220"/>
      <c r="H333" s="220"/>
      <c r="I333" s="220"/>
      <c r="J333" s="220"/>
      <c r="K333" s="220"/>
      <c r="L333" s="220"/>
      <c r="M333" s="220"/>
      <c r="N333" s="220"/>
      <c r="O333" s="220"/>
      <c r="P333" s="220"/>
      <c r="Q333" s="231"/>
      <c r="R333" s="231"/>
      <c r="S333" s="231"/>
      <c r="T333" s="231"/>
      <c r="U333" s="231"/>
      <c r="V333" s="231"/>
      <c r="W333" s="231"/>
      <c r="X333" s="231"/>
      <c r="Y333" s="231"/>
      <c r="Z333" s="220"/>
      <c r="AA333" s="220"/>
      <c r="AB333" s="220"/>
      <c r="AC333" s="220"/>
      <c r="AD333" s="220"/>
      <c r="AE333" s="220"/>
      <c r="AF333" s="220"/>
      <c r="AG333" s="220"/>
      <c r="AH333" s="220"/>
      <c r="AI333" s="222"/>
    </row>
    <row r="334" spans="1:35" ht="18.75" customHeight="1">
      <c r="A334" s="225" t="str">
        <f>IF(Modulo!C56&lt;&gt;"",Modulo!C56,"")</f>
        <v/>
      </c>
      <c r="B334" s="226"/>
      <c r="C334" s="226"/>
      <c r="D334" s="226"/>
      <c r="E334" s="226"/>
      <c r="F334" s="226"/>
      <c r="G334" s="226"/>
      <c r="H334" s="226"/>
      <c r="I334" s="226" t="str">
        <f>IF(Modulo!J56&lt;&gt;"",Modulo!J56,"")</f>
        <v/>
      </c>
      <c r="J334" s="226"/>
      <c r="K334" s="226"/>
      <c r="L334" s="226"/>
      <c r="M334" s="226"/>
      <c r="N334" s="226"/>
      <c r="O334" s="226"/>
      <c r="P334" s="226"/>
      <c r="Q334" s="232" t="str">
        <f>IF(Modulo!R56&lt;&gt;"",Modulo!R56,"")</f>
        <v/>
      </c>
      <c r="R334" s="232"/>
      <c r="S334" s="232"/>
      <c r="T334" s="232"/>
      <c r="U334" s="232"/>
      <c r="V334" s="232"/>
      <c r="W334" s="232"/>
      <c r="X334" s="232"/>
      <c r="Y334" s="232"/>
      <c r="Z334" s="226"/>
      <c r="AA334" s="226"/>
      <c r="AB334" s="226"/>
      <c r="AC334" s="226"/>
      <c r="AD334" s="226"/>
      <c r="AE334" s="226"/>
      <c r="AF334" s="226"/>
      <c r="AG334" s="226"/>
      <c r="AH334" s="226"/>
      <c r="AI334" s="229"/>
    </row>
    <row r="335" spans="1:35" ht="18.75" customHeight="1">
      <c r="A335" s="225"/>
      <c r="B335" s="226"/>
      <c r="C335" s="226"/>
      <c r="D335" s="226"/>
      <c r="E335" s="226"/>
      <c r="F335" s="226"/>
      <c r="G335" s="226"/>
      <c r="H335" s="226"/>
      <c r="I335" s="226"/>
      <c r="J335" s="226"/>
      <c r="K335" s="226"/>
      <c r="L335" s="226"/>
      <c r="M335" s="226"/>
      <c r="N335" s="226"/>
      <c r="O335" s="226"/>
      <c r="P335" s="226"/>
      <c r="Q335" s="232"/>
      <c r="R335" s="232"/>
      <c r="S335" s="232"/>
      <c r="T335" s="232"/>
      <c r="U335" s="232"/>
      <c r="V335" s="232"/>
      <c r="W335" s="232"/>
      <c r="X335" s="232"/>
      <c r="Y335" s="232"/>
      <c r="Z335" s="226"/>
      <c r="AA335" s="226"/>
      <c r="AB335" s="226"/>
      <c r="AC335" s="226"/>
      <c r="AD335" s="226"/>
      <c r="AE335" s="226"/>
      <c r="AF335" s="226"/>
      <c r="AG335" s="226"/>
      <c r="AH335" s="226"/>
      <c r="AI335" s="229"/>
    </row>
    <row r="336" spans="1:35" ht="18.75" customHeight="1">
      <c r="A336" s="219" t="str">
        <f>IF(Modulo!C58&lt;&gt;"",Modulo!C58,"")</f>
        <v/>
      </c>
      <c r="B336" s="220"/>
      <c r="C336" s="220"/>
      <c r="D336" s="220"/>
      <c r="E336" s="220"/>
      <c r="F336" s="220"/>
      <c r="G336" s="220"/>
      <c r="H336" s="220"/>
      <c r="I336" s="220" t="str">
        <f>IF(Modulo!J58&lt;&gt;"",Modulo!J58,"")</f>
        <v/>
      </c>
      <c r="J336" s="220"/>
      <c r="K336" s="220"/>
      <c r="L336" s="220"/>
      <c r="M336" s="220"/>
      <c r="N336" s="220"/>
      <c r="O336" s="220"/>
      <c r="P336" s="220"/>
      <c r="Q336" s="231" t="str">
        <f>IF(Modulo!R58&lt;&gt;"",Modulo!R58,"")</f>
        <v/>
      </c>
      <c r="R336" s="231"/>
      <c r="S336" s="231"/>
      <c r="T336" s="231"/>
      <c r="U336" s="231"/>
      <c r="V336" s="231"/>
      <c r="W336" s="231"/>
      <c r="X336" s="231"/>
      <c r="Y336" s="231"/>
      <c r="Z336" s="220"/>
      <c r="AA336" s="220"/>
      <c r="AB336" s="220"/>
      <c r="AC336" s="220"/>
      <c r="AD336" s="220"/>
      <c r="AE336" s="220"/>
      <c r="AF336" s="220"/>
      <c r="AG336" s="220"/>
      <c r="AH336" s="220"/>
      <c r="AI336" s="222"/>
    </row>
    <row r="337" spans="1:35" ht="18.75" customHeight="1">
      <c r="A337" s="219"/>
      <c r="B337" s="220"/>
      <c r="C337" s="220"/>
      <c r="D337" s="220"/>
      <c r="E337" s="220"/>
      <c r="F337" s="220"/>
      <c r="G337" s="220"/>
      <c r="H337" s="220"/>
      <c r="I337" s="220"/>
      <c r="J337" s="220"/>
      <c r="K337" s="220"/>
      <c r="L337" s="220"/>
      <c r="M337" s="220"/>
      <c r="N337" s="220"/>
      <c r="O337" s="220"/>
      <c r="P337" s="220"/>
      <c r="Q337" s="231"/>
      <c r="R337" s="231"/>
      <c r="S337" s="231"/>
      <c r="T337" s="231"/>
      <c r="U337" s="231"/>
      <c r="V337" s="231"/>
      <c r="W337" s="231"/>
      <c r="X337" s="231"/>
      <c r="Y337" s="231"/>
      <c r="Z337" s="220"/>
      <c r="AA337" s="220"/>
      <c r="AB337" s="220"/>
      <c r="AC337" s="220"/>
      <c r="AD337" s="220"/>
      <c r="AE337" s="220"/>
      <c r="AF337" s="220"/>
      <c r="AG337" s="220"/>
      <c r="AH337" s="220"/>
      <c r="AI337" s="222"/>
    </row>
    <row r="338" spans="1:35" ht="18.75" customHeight="1">
      <c r="A338" s="225" t="str">
        <f>IF(Modulo!C60&lt;&gt;"",Modulo!C60,"")</f>
        <v/>
      </c>
      <c r="B338" s="226"/>
      <c r="C338" s="226"/>
      <c r="D338" s="226"/>
      <c r="E338" s="226"/>
      <c r="F338" s="226"/>
      <c r="G338" s="226"/>
      <c r="H338" s="226"/>
      <c r="I338" s="226" t="str">
        <f>IF(Modulo!J60&lt;&gt;"",Modulo!J60,"")</f>
        <v/>
      </c>
      <c r="J338" s="226"/>
      <c r="K338" s="226"/>
      <c r="L338" s="226"/>
      <c r="M338" s="226"/>
      <c r="N338" s="226"/>
      <c r="O338" s="226"/>
      <c r="P338" s="226"/>
      <c r="Q338" s="232" t="str">
        <f>IF(Modulo!R60&lt;&gt;"",Modulo!R60,"")</f>
        <v/>
      </c>
      <c r="R338" s="232"/>
      <c r="S338" s="232"/>
      <c r="T338" s="232"/>
      <c r="U338" s="232"/>
      <c r="V338" s="232"/>
      <c r="W338" s="232"/>
      <c r="X338" s="232"/>
      <c r="Y338" s="232"/>
      <c r="Z338" s="226"/>
      <c r="AA338" s="226"/>
      <c r="AB338" s="226"/>
      <c r="AC338" s="226"/>
      <c r="AD338" s="226"/>
      <c r="AE338" s="226"/>
      <c r="AF338" s="226"/>
      <c r="AG338" s="226"/>
      <c r="AH338" s="226"/>
      <c r="AI338" s="229"/>
    </row>
    <row r="339" spans="1:35" ht="18.75" customHeight="1">
      <c r="A339" s="225"/>
      <c r="B339" s="226"/>
      <c r="C339" s="226"/>
      <c r="D339" s="226"/>
      <c r="E339" s="226"/>
      <c r="F339" s="226"/>
      <c r="G339" s="226"/>
      <c r="H339" s="226"/>
      <c r="I339" s="226"/>
      <c r="J339" s="226"/>
      <c r="K339" s="226"/>
      <c r="L339" s="226"/>
      <c r="M339" s="226"/>
      <c r="N339" s="226"/>
      <c r="O339" s="226"/>
      <c r="P339" s="226"/>
      <c r="Q339" s="232"/>
      <c r="R339" s="232"/>
      <c r="S339" s="232"/>
      <c r="T339" s="232"/>
      <c r="U339" s="232"/>
      <c r="V339" s="232"/>
      <c r="W339" s="232"/>
      <c r="X339" s="232"/>
      <c r="Y339" s="232"/>
      <c r="Z339" s="226"/>
      <c r="AA339" s="226"/>
      <c r="AB339" s="226"/>
      <c r="AC339" s="226"/>
      <c r="AD339" s="226"/>
      <c r="AE339" s="226"/>
      <c r="AF339" s="226"/>
      <c r="AG339" s="226"/>
      <c r="AH339" s="226"/>
      <c r="AI339" s="229"/>
    </row>
    <row r="340" spans="1:35" ht="18.75" customHeight="1">
      <c r="A340" s="219" t="str">
        <f>IF(Modulo!C62&lt;&gt;"",Modulo!C62,"")</f>
        <v/>
      </c>
      <c r="B340" s="220"/>
      <c r="C340" s="220"/>
      <c r="D340" s="220"/>
      <c r="E340" s="220"/>
      <c r="F340" s="220"/>
      <c r="G340" s="220"/>
      <c r="H340" s="220"/>
      <c r="I340" s="220" t="str">
        <f>IF(Modulo!J62&lt;&gt;"",Modulo!J62,"")</f>
        <v/>
      </c>
      <c r="J340" s="220"/>
      <c r="K340" s="220"/>
      <c r="L340" s="220"/>
      <c r="M340" s="220"/>
      <c r="N340" s="220"/>
      <c r="O340" s="220"/>
      <c r="P340" s="220"/>
      <c r="Q340" s="231" t="str">
        <f>IF(Modulo!R62&lt;&gt;"",Modulo!R62,"")</f>
        <v/>
      </c>
      <c r="R340" s="231"/>
      <c r="S340" s="231"/>
      <c r="T340" s="231"/>
      <c r="U340" s="231"/>
      <c r="V340" s="231"/>
      <c r="W340" s="231"/>
      <c r="X340" s="231"/>
      <c r="Y340" s="231"/>
      <c r="Z340" s="220"/>
      <c r="AA340" s="220"/>
      <c r="AB340" s="220"/>
      <c r="AC340" s="220"/>
      <c r="AD340" s="220"/>
      <c r="AE340" s="220"/>
      <c r="AF340" s="220"/>
      <c r="AG340" s="220"/>
      <c r="AH340" s="220"/>
      <c r="AI340" s="222"/>
    </row>
    <row r="341" spans="1:35" ht="18.75" customHeight="1">
      <c r="A341" s="219"/>
      <c r="B341" s="220"/>
      <c r="C341" s="220"/>
      <c r="D341" s="220"/>
      <c r="E341" s="220"/>
      <c r="F341" s="220"/>
      <c r="G341" s="220"/>
      <c r="H341" s="220"/>
      <c r="I341" s="220"/>
      <c r="J341" s="220"/>
      <c r="K341" s="220"/>
      <c r="L341" s="220"/>
      <c r="M341" s="220"/>
      <c r="N341" s="220"/>
      <c r="O341" s="220"/>
      <c r="P341" s="220"/>
      <c r="Q341" s="231"/>
      <c r="R341" s="231"/>
      <c r="S341" s="231"/>
      <c r="T341" s="231"/>
      <c r="U341" s="231"/>
      <c r="V341" s="231"/>
      <c r="W341" s="231"/>
      <c r="X341" s="231"/>
      <c r="Y341" s="231"/>
      <c r="Z341" s="220"/>
      <c r="AA341" s="220"/>
      <c r="AB341" s="220"/>
      <c r="AC341" s="220"/>
      <c r="AD341" s="220"/>
      <c r="AE341" s="220"/>
      <c r="AF341" s="220"/>
      <c r="AG341" s="220"/>
      <c r="AH341" s="220"/>
      <c r="AI341" s="222"/>
    </row>
    <row r="342" spans="1:35" ht="18.75" customHeight="1">
      <c r="A342" s="225" t="str">
        <f>IF(Modulo!C64&lt;&gt;"",Modulo!C64,"")</f>
        <v/>
      </c>
      <c r="B342" s="226"/>
      <c r="C342" s="226"/>
      <c r="D342" s="226"/>
      <c r="E342" s="226"/>
      <c r="F342" s="226"/>
      <c r="G342" s="226"/>
      <c r="H342" s="226"/>
      <c r="I342" s="226" t="str">
        <f>IF(Modulo!J64&lt;&gt;"",Modulo!J64,"")</f>
        <v/>
      </c>
      <c r="J342" s="226"/>
      <c r="K342" s="226"/>
      <c r="L342" s="226"/>
      <c r="M342" s="226"/>
      <c r="N342" s="226"/>
      <c r="O342" s="226"/>
      <c r="P342" s="226"/>
      <c r="Q342" s="232" t="str">
        <f>IF(Modulo!R64&lt;&gt;"",Modulo!R64,"")</f>
        <v/>
      </c>
      <c r="R342" s="232"/>
      <c r="S342" s="232"/>
      <c r="T342" s="232"/>
      <c r="U342" s="232"/>
      <c r="V342" s="232"/>
      <c r="W342" s="232"/>
      <c r="X342" s="232"/>
      <c r="Y342" s="232"/>
      <c r="Z342" s="226"/>
      <c r="AA342" s="226"/>
      <c r="AB342" s="226"/>
      <c r="AC342" s="226"/>
      <c r="AD342" s="226"/>
      <c r="AE342" s="226"/>
      <c r="AF342" s="226"/>
      <c r="AG342" s="226"/>
      <c r="AH342" s="226"/>
      <c r="AI342" s="229"/>
    </row>
    <row r="343" spans="1:35" ht="18.75" customHeight="1">
      <c r="A343" s="225"/>
      <c r="B343" s="226"/>
      <c r="C343" s="226"/>
      <c r="D343" s="226"/>
      <c r="E343" s="226"/>
      <c r="F343" s="226"/>
      <c r="G343" s="226"/>
      <c r="H343" s="226"/>
      <c r="I343" s="226"/>
      <c r="J343" s="226"/>
      <c r="K343" s="226"/>
      <c r="L343" s="226"/>
      <c r="M343" s="226"/>
      <c r="N343" s="226"/>
      <c r="O343" s="226"/>
      <c r="P343" s="226"/>
      <c r="Q343" s="232"/>
      <c r="R343" s="232"/>
      <c r="S343" s="232"/>
      <c r="T343" s="232"/>
      <c r="U343" s="232"/>
      <c r="V343" s="232"/>
      <c r="W343" s="232"/>
      <c r="X343" s="232"/>
      <c r="Y343" s="232"/>
      <c r="Z343" s="226"/>
      <c r="AA343" s="226"/>
      <c r="AB343" s="226"/>
      <c r="AC343" s="226"/>
      <c r="AD343" s="226"/>
      <c r="AE343" s="226"/>
      <c r="AF343" s="226"/>
      <c r="AG343" s="226"/>
      <c r="AH343" s="226"/>
      <c r="AI343" s="229"/>
    </row>
    <row r="344" spans="1:35" ht="18.75" customHeight="1">
      <c r="A344" s="219" t="str">
        <f>IF(Modulo!C66&lt;&gt;"",Modulo!C66,"")</f>
        <v/>
      </c>
      <c r="B344" s="220"/>
      <c r="C344" s="220"/>
      <c r="D344" s="220"/>
      <c r="E344" s="220"/>
      <c r="F344" s="220"/>
      <c r="G344" s="220"/>
      <c r="H344" s="220"/>
      <c r="I344" s="220" t="str">
        <f>IF(Modulo!J66&lt;&gt;"",Modulo!J66,"")</f>
        <v/>
      </c>
      <c r="J344" s="220"/>
      <c r="K344" s="220"/>
      <c r="L344" s="220"/>
      <c r="M344" s="220"/>
      <c r="N344" s="220"/>
      <c r="O344" s="220"/>
      <c r="P344" s="220"/>
      <c r="Q344" s="231" t="str">
        <f>IF(Modulo!R66&lt;&gt;"",Modulo!R66,"")</f>
        <v/>
      </c>
      <c r="R344" s="231"/>
      <c r="S344" s="231"/>
      <c r="T344" s="231"/>
      <c r="U344" s="231"/>
      <c r="V344" s="231"/>
      <c r="W344" s="231"/>
      <c r="X344" s="231"/>
      <c r="Y344" s="231"/>
      <c r="Z344" s="220"/>
      <c r="AA344" s="220"/>
      <c r="AB344" s="220"/>
      <c r="AC344" s="220"/>
      <c r="AD344" s="220"/>
      <c r="AE344" s="220"/>
      <c r="AF344" s="220"/>
      <c r="AG344" s="220"/>
      <c r="AH344" s="220"/>
      <c r="AI344" s="222"/>
    </row>
    <row r="345" spans="1:35" ht="18.75" customHeight="1">
      <c r="A345" s="219"/>
      <c r="B345" s="220"/>
      <c r="C345" s="220"/>
      <c r="D345" s="220"/>
      <c r="E345" s="220"/>
      <c r="F345" s="220"/>
      <c r="G345" s="220"/>
      <c r="H345" s="220"/>
      <c r="I345" s="220"/>
      <c r="J345" s="220"/>
      <c r="K345" s="220"/>
      <c r="L345" s="220"/>
      <c r="M345" s="220"/>
      <c r="N345" s="220"/>
      <c r="O345" s="220"/>
      <c r="P345" s="220"/>
      <c r="Q345" s="231"/>
      <c r="R345" s="231"/>
      <c r="S345" s="231"/>
      <c r="T345" s="231"/>
      <c r="U345" s="231"/>
      <c r="V345" s="231"/>
      <c r="W345" s="231"/>
      <c r="X345" s="231"/>
      <c r="Y345" s="231"/>
      <c r="Z345" s="220"/>
      <c r="AA345" s="220"/>
      <c r="AB345" s="220"/>
      <c r="AC345" s="220"/>
      <c r="AD345" s="220"/>
      <c r="AE345" s="220"/>
      <c r="AF345" s="220"/>
      <c r="AG345" s="220"/>
      <c r="AH345" s="220"/>
      <c r="AI345" s="222"/>
    </row>
    <row r="346" spans="1:35" ht="18.75" customHeight="1">
      <c r="A346" s="225" t="str">
        <f>IF(Modulo!C68&lt;&gt;"",Modulo!C68,"")</f>
        <v/>
      </c>
      <c r="B346" s="226"/>
      <c r="C346" s="226"/>
      <c r="D346" s="226"/>
      <c r="E346" s="226"/>
      <c r="F346" s="226"/>
      <c r="G346" s="226"/>
      <c r="H346" s="226"/>
      <c r="I346" s="226" t="str">
        <f>IF(Modulo!J68&lt;&gt;"",Modulo!J68,"")</f>
        <v/>
      </c>
      <c r="J346" s="226"/>
      <c r="K346" s="226"/>
      <c r="L346" s="226"/>
      <c r="M346" s="226"/>
      <c r="N346" s="226"/>
      <c r="O346" s="226"/>
      <c r="P346" s="226"/>
      <c r="Q346" s="232" t="str">
        <f>IF(Modulo!R68&lt;&gt;"",Modulo!R68,"")</f>
        <v/>
      </c>
      <c r="R346" s="232"/>
      <c r="S346" s="232"/>
      <c r="T346" s="232"/>
      <c r="U346" s="232"/>
      <c r="V346" s="232"/>
      <c r="W346" s="232"/>
      <c r="X346" s="232"/>
      <c r="Y346" s="232"/>
      <c r="Z346" s="226"/>
      <c r="AA346" s="226"/>
      <c r="AB346" s="226"/>
      <c r="AC346" s="226"/>
      <c r="AD346" s="226"/>
      <c r="AE346" s="226"/>
      <c r="AF346" s="226"/>
      <c r="AG346" s="226"/>
      <c r="AH346" s="226"/>
      <c r="AI346" s="229"/>
    </row>
    <row r="347" spans="1:35" ht="18.75" customHeight="1">
      <c r="A347" s="225"/>
      <c r="B347" s="226"/>
      <c r="C347" s="226"/>
      <c r="D347" s="226"/>
      <c r="E347" s="226"/>
      <c r="F347" s="226"/>
      <c r="G347" s="226"/>
      <c r="H347" s="226"/>
      <c r="I347" s="226"/>
      <c r="J347" s="226"/>
      <c r="K347" s="226"/>
      <c r="L347" s="226"/>
      <c r="M347" s="226"/>
      <c r="N347" s="226"/>
      <c r="O347" s="226"/>
      <c r="P347" s="226"/>
      <c r="Q347" s="232"/>
      <c r="R347" s="232"/>
      <c r="S347" s="232"/>
      <c r="T347" s="232"/>
      <c r="U347" s="232"/>
      <c r="V347" s="232"/>
      <c r="W347" s="232"/>
      <c r="X347" s="232"/>
      <c r="Y347" s="232"/>
      <c r="Z347" s="226"/>
      <c r="AA347" s="226"/>
      <c r="AB347" s="226"/>
      <c r="AC347" s="226"/>
      <c r="AD347" s="226"/>
      <c r="AE347" s="226"/>
      <c r="AF347" s="226"/>
      <c r="AG347" s="226"/>
      <c r="AH347" s="226"/>
      <c r="AI347" s="229"/>
    </row>
    <row r="348" spans="1:35" ht="18.75" customHeight="1">
      <c r="A348" s="219" t="str">
        <f>IF(Modulo!C70&lt;&gt;"",Modulo!C70,"")</f>
        <v/>
      </c>
      <c r="B348" s="220"/>
      <c r="C348" s="220"/>
      <c r="D348" s="220"/>
      <c r="E348" s="220"/>
      <c r="F348" s="220"/>
      <c r="G348" s="220"/>
      <c r="H348" s="220"/>
      <c r="I348" s="220" t="str">
        <f>IF(Modulo!J70&lt;&gt;"",Modulo!J70,"")</f>
        <v/>
      </c>
      <c r="J348" s="220"/>
      <c r="K348" s="220"/>
      <c r="L348" s="220"/>
      <c r="M348" s="220"/>
      <c r="N348" s="220"/>
      <c r="O348" s="220"/>
      <c r="P348" s="220"/>
      <c r="Q348" s="231" t="str">
        <f>IF(Modulo!R70&lt;&gt;"",Modulo!R70,"")</f>
        <v/>
      </c>
      <c r="R348" s="231"/>
      <c r="S348" s="231"/>
      <c r="T348" s="231"/>
      <c r="U348" s="231"/>
      <c r="V348" s="231"/>
      <c r="W348" s="231"/>
      <c r="X348" s="231"/>
      <c r="Y348" s="231"/>
      <c r="Z348" s="220"/>
      <c r="AA348" s="220"/>
      <c r="AB348" s="220"/>
      <c r="AC348" s="220"/>
      <c r="AD348" s="220"/>
      <c r="AE348" s="220"/>
      <c r="AF348" s="220"/>
      <c r="AG348" s="220"/>
      <c r="AH348" s="220"/>
      <c r="AI348" s="222"/>
    </row>
    <row r="349" spans="1:35" ht="18.75" customHeight="1">
      <c r="A349" s="219"/>
      <c r="B349" s="220"/>
      <c r="C349" s="220"/>
      <c r="D349" s="220"/>
      <c r="E349" s="220"/>
      <c r="F349" s="220"/>
      <c r="G349" s="220"/>
      <c r="H349" s="220"/>
      <c r="I349" s="220"/>
      <c r="J349" s="220"/>
      <c r="K349" s="220"/>
      <c r="L349" s="220"/>
      <c r="M349" s="220"/>
      <c r="N349" s="220"/>
      <c r="O349" s="220"/>
      <c r="P349" s="220"/>
      <c r="Q349" s="231"/>
      <c r="R349" s="231"/>
      <c r="S349" s="231"/>
      <c r="T349" s="231"/>
      <c r="U349" s="231"/>
      <c r="V349" s="231"/>
      <c r="W349" s="231"/>
      <c r="X349" s="231"/>
      <c r="Y349" s="231"/>
      <c r="Z349" s="220"/>
      <c r="AA349" s="220"/>
      <c r="AB349" s="220"/>
      <c r="AC349" s="220"/>
      <c r="AD349" s="220"/>
      <c r="AE349" s="220"/>
      <c r="AF349" s="220"/>
      <c r="AG349" s="220"/>
      <c r="AH349" s="220"/>
      <c r="AI349" s="222"/>
    </row>
    <row r="350" spans="1:35" ht="18.75" customHeight="1">
      <c r="A350" s="225" t="str">
        <f>IF(Modulo!C72&lt;&gt;"",Modulo!C72,"")</f>
        <v/>
      </c>
      <c r="B350" s="226"/>
      <c r="C350" s="226"/>
      <c r="D350" s="226"/>
      <c r="E350" s="226"/>
      <c r="F350" s="226"/>
      <c r="G350" s="226"/>
      <c r="H350" s="226"/>
      <c r="I350" s="226" t="str">
        <f>IF(Modulo!J72&lt;&gt;"",Modulo!J72,"")</f>
        <v/>
      </c>
      <c r="J350" s="226"/>
      <c r="K350" s="226"/>
      <c r="L350" s="226"/>
      <c r="M350" s="226"/>
      <c r="N350" s="226"/>
      <c r="O350" s="226"/>
      <c r="P350" s="226"/>
      <c r="Q350" s="232" t="str">
        <f>IF(Modulo!R72&lt;&gt;"",Modulo!R72,"")</f>
        <v/>
      </c>
      <c r="R350" s="232"/>
      <c r="S350" s="232"/>
      <c r="T350" s="232"/>
      <c r="U350" s="232"/>
      <c r="V350" s="232"/>
      <c r="W350" s="232"/>
      <c r="X350" s="232"/>
      <c r="Y350" s="232"/>
      <c r="Z350" s="226"/>
      <c r="AA350" s="226"/>
      <c r="AB350" s="226"/>
      <c r="AC350" s="226"/>
      <c r="AD350" s="226"/>
      <c r="AE350" s="226"/>
      <c r="AF350" s="226"/>
      <c r="AG350" s="226"/>
      <c r="AH350" s="226"/>
      <c r="AI350" s="229"/>
    </row>
    <row r="351" spans="1:35" ht="18.75" customHeight="1">
      <c r="A351" s="225"/>
      <c r="B351" s="226"/>
      <c r="C351" s="226"/>
      <c r="D351" s="226"/>
      <c r="E351" s="226"/>
      <c r="F351" s="226"/>
      <c r="G351" s="226"/>
      <c r="H351" s="226"/>
      <c r="I351" s="226"/>
      <c r="J351" s="226"/>
      <c r="K351" s="226"/>
      <c r="L351" s="226"/>
      <c r="M351" s="226"/>
      <c r="N351" s="226"/>
      <c r="O351" s="226"/>
      <c r="P351" s="226"/>
      <c r="Q351" s="232"/>
      <c r="R351" s="232"/>
      <c r="S351" s="232"/>
      <c r="T351" s="232"/>
      <c r="U351" s="232"/>
      <c r="V351" s="232"/>
      <c r="W351" s="232"/>
      <c r="X351" s="232"/>
      <c r="Y351" s="232"/>
      <c r="Z351" s="226"/>
      <c r="AA351" s="226"/>
      <c r="AB351" s="226"/>
      <c r="AC351" s="226"/>
      <c r="AD351" s="226"/>
      <c r="AE351" s="226"/>
      <c r="AF351" s="226"/>
      <c r="AG351" s="226"/>
      <c r="AH351" s="226"/>
      <c r="AI351" s="229"/>
    </row>
    <row r="352" spans="1:35" ht="18.75" customHeight="1">
      <c r="A352" s="219" t="str">
        <f>IF(Modulo!C74&lt;&gt;"",Modulo!C74,"")</f>
        <v/>
      </c>
      <c r="B352" s="220"/>
      <c r="C352" s="220"/>
      <c r="D352" s="220"/>
      <c r="E352" s="220"/>
      <c r="F352" s="220"/>
      <c r="G352" s="220"/>
      <c r="H352" s="220"/>
      <c r="I352" s="220" t="str">
        <f>IF(Modulo!J74&lt;&gt;"",Modulo!J74,"")</f>
        <v/>
      </c>
      <c r="J352" s="220"/>
      <c r="K352" s="220"/>
      <c r="L352" s="220"/>
      <c r="M352" s="220"/>
      <c r="N352" s="220"/>
      <c r="O352" s="220"/>
      <c r="P352" s="220"/>
      <c r="Q352" s="231" t="str">
        <f>IF(Modulo!R74&lt;&gt;"",Modulo!R74,"")</f>
        <v/>
      </c>
      <c r="R352" s="231"/>
      <c r="S352" s="231"/>
      <c r="T352" s="231"/>
      <c r="U352" s="231"/>
      <c r="V352" s="231"/>
      <c r="W352" s="231"/>
      <c r="X352" s="231"/>
      <c r="Y352" s="231"/>
      <c r="Z352" s="220"/>
      <c r="AA352" s="220"/>
      <c r="AB352" s="220"/>
      <c r="AC352" s="220"/>
      <c r="AD352" s="220"/>
      <c r="AE352" s="220"/>
      <c r="AF352" s="220"/>
      <c r="AG352" s="220"/>
      <c r="AH352" s="220"/>
      <c r="AI352" s="222"/>
    </row>
    <row r="353" spans="1:35" ht="18.75" customHeight="1">
      <c r="A353" s="219"/>
      <c r="B353" s="220"/>
      <c r="C353" s="220"/>
      <c r="D353" s="220"/>
      <c r="E353" s="220"/>
      <c r="F353" s="220"/>
      <c r="G353" s="220"/>
      <c r="H353" s="220"/>
      <c r="I353" s="220"/>
      <c r="J353" s="220"/>
      <c r="K353" s="220"/>
      <c r="L353" s="220"/>
      <c r="M353" s="220"/>
      <c r="N353" s="220"/>
      <c r="O353" s="220"/>
      <c r="P353" s="220"/>
      <c r="Q353" s="231"/>
      <c r="R353" s="231"/>
      <c r="S353" s="231"/>
      <c r="T353" s="231"/>
      <c r="U353" s="231"/>
      <c r="V353" s="231"/>
      <c r="W353" s="231"/>
      <c r="X353" s="231"/>
      <c r="Y353" s="231"/>
      <c r="Z353" s="220"/>
      <c r="AA353" s="220"/>
      <c r="AB353" s="220"/>
      <c r="AC353" s="220"/>
      <c r="AD353" s="220"/>
      <c r="AE353" s="220"/>
      <c r="AF353" s="220"/>
      <c r="AG353" s="220"/>
      <c r="AH353" s="220"/>
      <c r="AI353" s="222"/>
    </row>
    <row r="354" spans="1:35" ht="18.75" customHeight="1">
      <c r="A354" s="225" t="str">
        <f>IF(Modulo!C76&lt;&gt;"",Modulo!C76,"")</f>
        <v/>
      </c>
      <c r="B354" s="226"/>
      <c r="C354" s="226"/>
      <c r="D354" s="226"/>
      <c r="E354" s="226"/>
      <c r="F354" s="226"/>
      <c r="G354" s="226"/>
      <c r="H354" s="226"/>
      <c r="I354" s="226" t="str">
        <f>IF(Modulo!J76&lt;&gt;"",Modulo!J76,"")</f>
        <v/>
      </c>
      <c r="J354" s="226"/>
      <c r="K354" s="226"/>
      <c r="L354" s="226"/>
      <c r="M354" s="226"/>
      <c r="N354" s="226"/>
      <c r="O354" s="226"/>
      <c r="P354" s="226"/>
      <c r="Q354" s="232" t="str">
        <f>IF(Modulo!R76&lt;&gt;"",Modulo!R76,"")</f>
        <v/>
      </c>
      <c r="R354" s="232"/>
      <c r="S354" s="232"/>
      <c r="T354" s="232"/>
      <c r="U354" s="232"/>
      <c r="V354" s="232"/>
      <c r="W354" s="232"/>
      <c r="X354" s="232"/>
      <c r="Y354" s="232"/>
      <c r="Z354" s="226"/>
      <c r="AA354" s="226"/>
      <c r="AB354" s="226"/>
      <c r="AC354" s="226"/>
      <c r="AD354" s="226"/>
      <c r="AE354" s="226"/>
      <c r="AF354" s="226"/>
      <c r="AG354" s="226"/>
      <c r="AH354" s="226"/>
      <c r="AI354" s="229"/>
    </row>
    <row r="355" spans="1:35" ht="18.75" customHeight="1">
      <c r="A355" s="227"/>
      <c r="B355" s="228"/>
      <c r="C355" s="228"/>
      <c r="D355" s="228"/>
      <c r="E355" s="228"/>
      <c r="F355" s="228"/>
      <c r="G355" s="228"/>
      <c r="H355" s="228"/>
      <c r="I355" s="228"/>
      <c r="J355" s="228"/>
      <c r="K355" s="228"/>
      <c r="L355" s="228"/>
      <c r="M355" s="228"/>
      <c r="N355" s="228"/>
      <c r="O355" s="228"/>
      <c r="P355" s="228"/>
      <c r="Q355" s="233"/>
      <c r="R355" s="233"/>
      <c r="S355" s="233"/>
      <c r="T355" s="233"/>
      <c r="U355" s="233"/>
      <c r="V355" s="233"/>
      <c r="W355" s="233"/>
      <c r="X355" s="233"/>
      <c r="Y355" s="233"/>
      <c r="Z355" s="228"/>
      <c r="AA355" s="228"/>
      <c r="AB355" s="228"/>
      <c r="AC355" s="228"/>
      <c r="AD355" s="228"/>
      <c r="AE355" s="228"/>
      <c r="AF355" s="228"/>
      <c r="AG355" s="228"/>
      <c r="AH355" s="228"/>
      <c r="AI355" s="230"/>
    </row>
    <row r="356" spans="1:35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</row>
    <row r="357" spans="1:35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</row>
    <row r="358" spans="1:35">
      <c r="A358" s="223" t="s">
        <v>248</v>
      </c>
      <c r="B358" s="223"/>
      <c r="C358" s="223"/>
      <c r="D358" s="223"/>
      <c r="E358" s="223"/>
      <c r="F358" s="223"/>
      <c r="G358" s="223"/>
      <c r="H358" s="223"/>
      <c r="I358" s="223"/>
      <c r="J358" s="223"/>
      <c r="K358" s="223"/>
      <c r="L358" s="223"/>
      <c r="M358" s="223"/>
      <c r="N358" s="223"/>
      <c r="O358" s="223"/>
      <c r="P358" s="22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</row>
    <row r="359" spans="1:35" s="144" customFormat="1" ht="15" customHeight="1">
      <c r="A359" s="224" t="s">
        <v>239</v>
      </c>
      <c r="B359" s="224"/>
      <c r="C359" s="224"/>
      <c r="D359" s="224"/>
      <c r="E359" s="224"/>
      <c r="F359" s="224"/>
      <c r="G359" s="224"/>
      <c r="H359" s="224"/>
      <c r="I359" s="224" t="s">
        <v>23</v>
      </c>
      <c r="J359" s="224"/>
      <c r="K359" s="224"/>
      <c r="L359" s="224"/>
      <c r="M359" s="224"/>
      <c r="N359" s="224"/>
      <c r="O359" s="224"/>
      <c r="P359" s="224"/>
      <c r="Q359" s="224" t="s">
        <v>242</v>
      </c>
      <c r="R359" s="224"/>
      <c r="S359" s="224"/>
      <c r="T359" s="224"/>
      <c r="U359" s="224"/>
      <c r="V359" s="224"/>
      <c r="W359" s="224"/>
      <c r="X359" s="224"/>
      <c r="Y359" s="224"/>
      <c r="Z359" s="224" t="s">
        <v>247</v>
      </c>
      <c r="AA359" s="224"/>
      <c r="AB359" s="224"/>
      <c r="AC359" s="224"/>
      <c r="AD359" s="224"/>
      <c r="AE359" s="224"/>
      <c r="AF359" s="224"/>
      <c r="AG359" s="224"/>
      <c r="AH359" s="224"/>
      <c r="AI359" s="224"/>
    </row>
    <row r="360" spans="1:35">
      <c r="A360" s="217" t="str">
        <f>IF(Modulo!C83&lt;&gt;"",Modulo!C83,"")</f>
        <v/>
      </c>
      <c r="B360" s="218"/>
      <c r="C360" s="218"/>
      <c r="D360" s="218"/>
      <c r="E360" s="218"/>
      <c r="F360" s="218"/>
      <c r="G360" s="218"/>
      <c r="H360" s="218"/>
      <c r="I360" s="218" t="str">
        <f>IF(Modulo!J83&lt;&gt;"",Modulo!J83,"")</f>
        <v/>
      </c>
      <c r="J360" s="218"/>
      <c r="K360" s="218"/>
      <c r="L360" s="218"/>
      <c r="M360" s="218"/>
      <c r="N360" s="218"/>
      <c r="O360" s="218"/>
      <c r="P360" s="218"/>
      <c r="Q360" s="218" t="str">
        <f>IF(Modulo!R83&lt;&gt;"",Modulo!R83,"")</f>
        <v/>
      </c>
      <c r="R360" s="218"/>
      <c r="S360" s="218"/>
      <c r="T360" s="218"/>
      <c r="U360" s="218"/>
      <c r="V360" s="218"/>
      <c r="W360" s="218"/>
      <c r="X360" s="218"/>
      <c r="Y360" s="218"/>
      <c r="Z360" s="218"/>
      <c r="AA360" s="218"/>
      <c r="AB360" s="218"/>
      <c r="AC360" s="218"/>
      <c r="AD360" s="218"/>
      <c r="AE360" s="218"/>
      <c r="AF360" s="218"/>
      <c r="AG360" s="218"/>
      <c r="AH360" s="218"/>
      <c r="AI360" s="221"/>
    </row>
    <row r="361" spans="1:35">
      <c r="A361" s="219"/>
      <c r="B361" s="220"/>
      <c r="C361" s="220"/>
      <c r="D361" s="220"/>
      <c r="E361" s="220"/>
      <c r="F361" s="220"/>
      <c r="G361" s="220"/>
      <c r="H361" s="220"/>
      <c r="I361" s="220"/>
      <c r="J361" s="220"/>
      <c r="K361" s="220"/>
      <c r="L361" s="220"/>
      <c r="M361" s="220"/>
      <c r="N361" s="220"/>
      <c r="O361" s="220"/>
      <c r="P361" s="220"/>
      <c r="Q361" s="220"/>
      <c r="R361" s="220"/>
      <c r="S361" s="220"/>
      <c r="T361" s="220"/>
      <c r="U361" s="220"/>
      <c r="V361" s="220"/>
      <c r="W361" s="220"/>
      <c r="X361" s="220"/>
      <c r="Y361" s="220"/>
      <c r="Z361" s="220"/>
      <c r="AA361" s="220"/>
      <c r="AB361" s="220"/>
      <c r="AC361" s="220"/>
      <c r="AD361" s="220"/>
      <c r="AE361" s="220"/>
      <c r="AF361" s="220"/>
      <c r="AG361" s="220"/>
      <c r="AH361" s="220"/>
      <c r="AI361" s="222"/>
    </row>
    <row r="362" spans="1:35">
      <c r="A362" s="225" t="str">
        <f>IF(Modulo!C85&lt;&gt;"",Modulo!C85,"")</f>
        <v/>
      </c>
      <c r="B362" s="226"/>
      <c r="C362" s="226"/>
      <c r="D362" s="226"/>
      <c r="E362" s="226"/>
      <c r="F362" s="226"/>
      <c r="G362" s="226"/>
      <c r="H362" s="226"/>
      <c r="I362" s="226" t="str">
        <f>IF(Modulo!J85&lt;&gt;"",Modulo!J85,"")</f>
        <v/>
      </c>
      <c r="J362" s="226"/>
      <c r="K362" s="226"/>
      <c r="L362" s="226"/>
      <c r="M362" s="226"/>
      <c r="N362" s="226"/>
      <c r="O362" s="226"/>
      <c r="P362" s="226"/>
      <c r="Q362" s="226" t="str">
        <f>IF(Modulo!R85&lt;&gt;"",Modulo!R85,"")</f>
        <v/>
      </c>
      <c r="R362" s="226"/>
      <c r="S362" s="226"/>
      <c r="T362" s="226"/>
      <c r="U362" s="226"/>
      <c r="V362" s="226"/>
      <c r="W362" s="226"/>
      <c r="X362" s="226"/>
      <c r="Y362" s="226"/>
      <c r="Z362" s="226"/>
      <c r="AA362" s="226"/>
      <c r="AB362" s="226"/>
      <c r="AC362" s="226"/>
      <c r="AD362" s="226"/>
      <c r="AE362" s="226"/>
      <c r="AF362" s="226"/>
      <c r="AG362" s="226"/>
      <c r="AH362" s="226"/>
      <c r="AI362" s="229"/>
    </row>
    <row r="363" spans="1:35">
      <c r="A363" s="227"/>
      <c r="B363" s="228"/>
      <c r="C363" s="228"/>
      <c r="D363" s="228"/>
      <c r="E363" s="228"/>
      <c r="F363" s="228"/>
      <c r="G363" s="228"/>
      <c r="H363" s="228"/>
      <c r="I363" s="228"/>
      <c r="J363" s="228"/>
      <c r="K363" s="228"/>
      <c r="L363" s="228"/>
      <c r="M363" s="228"/>
      <c r="N363" s="228"/>
      <c r="O363" s="228"/>
      <c r="P363" s="228"/>
      <c r="Q363" s="228"/>
      <c r="R363" s="228"/>
      <c r="S363" s="228"/>
      <c r="T363" s="228"/>
      <c r="U363" s="228"/>
      <c r="V363" s="228"/>
      <c r="W363" s="228"/>
      <c r="X363" s="228"/>
      <c r="Y363" s="228"/>
      <c r="Z363" s="228"/>
      <c r="AA363" s="228"/>
      <c r="AB363" s="228"/>
      <c r="AC363" s="228"/>
      <c r="AD363" s="228"/>
      <c r="AE363" s="228"/>
      <c r="AF363" s="228"/>
      <c r="AG363" s="228"/>
      <c r="AH363" s="228"/>
      <c r="AI363" s="230"/>
    </row>
    <row r="365" spans="1:35">
      <c r="A365" s="352" t="str">
        <f>IF(Modulo!AD104&lt;&gt;"",Modulo!AD104,"") &amp; IF(AND(Modulo!AD102&lt;&gt;"",Modulo!AF102&lt;&gt;"",Modulo!AH102&lt;&gt;""),", " &amp; Modulo!AD102&amp;Modulo!AE102&amp;Modulo!AF102&amp;Modulo!AG102&amp;Modulo!AH102,"")</f>
        <v>Pietrasanta</v>
      </c>
      <c r="B365" s="352"/>
      <c r="C365" s="352"/>
      <c r="D365" s="352"/>
      <c r="E365" s="352"/>
      <c r="F365" s="352"/>
      <c r="G365" s="352"/>
      <c r="H365" s="352"/>
      <c r="I365" s="352"/>
      <c r="J365" s="352"/>
      <c r="K365" s="352"/>
      <c r="L365" s="352"/>
      <c r="M365" s="352"/>
      <c r="N365" s="352"/>
      <c r="O365" s="352"/>
      <c r="P365" s="352"/>
    </row>
    <row r="366" spans="1:35">
      <c r="A366" s="145"/>
      <c r="B366" s="145"/>
      <c r="C366" s="145"/>
      <c r="D366" s="145"/>
      <c r="E366" s="145"/>
      <c r="F366" s="145"/>
      <c r="G366" s="145"/>
      <c r="H366" s="145"/>
      <c r="I366" s="145"/>
      <c r="J366" s="145"/>
      <c r="K366" s="145"/>
      <c r="L366" s="145"/>
      <c r="M366" s="145"/>
      <c r="N366" s="145"/>
      <c r="O366" s="145"/>
      <c r="P366" s="145"/>
    </row>
    <row r="367" spans="1:35">
      <c r="R367" s="216" t="s">
        <v>250</v>
      </c>
      <c r="S367" s="216"/>
      <c r="T367" s="216"/>
      <c r="U367" s="216"/>
      <c r="V367" s="216"/>
      <c r="W367" s="216"/>
      <c r="X367" s="216"/>
      <c r="Y367" s="216"/>
      <c r="Z367" s="216"/>
      <c r="AA367" s="216"/>
      <c r="AB367" s="216"/>
      <c r="AC367" s="216"/>
      <c r="AD367" s="216"/>
      <c r="AE367" s="216"/>
      <c r="AF367" s="216"/>
      <c r="AG367" s="216"/>
    </row>
    <row r="368" spans="1:35">
      <c r="R368" s="351" t="str">
        <f>IF(Istituto!C19&lt;&gt;"",Istituto!C19,"")</f>
        <v>Prof.ssa Barbara Caterini</v>
      </c>
      <c r="S368" s="351"/>
      <c r="T368" s="351"/>
      <c r="U368" s="351"/>
      <c r="V368" s="351"/>
      <c r="W368" s="351"/>
      <c r="X368" s="351"/>
      <c r="Y368" s="351"/>
      <c r="Z368" s="351"/>
      <c r="AA368" s="351"/>
      <c r="AB368" s="351"/>
      <c r="AC368" s="351"/>
      <c r="AD368" s="351"/>
      <c r="AE368" s="351"/>
      <c r="AF368" s="351"/>
      <c r="AG368" s="351"/>
    </row>
    <row r="370" spans="18:33">
      <c r="R370" s="146"/>
      <c r="S370" s="146"/>
      <c r="T370" s="146"/>
      <c r="U370" s="146"/>
      <c r="V370" s="146"/>
      <c r="W370" s="146"/>
      <c r="X370" s="146"/>
      <c r="Y370" s="146"/>
      <c r="Z370" s="146"/>
      <c r="AA370" s="146"/>
      <c r="AB370" s="146"/>
      <c r="AC370" s="146"/>
      <c r="AD370" s="146"/>
      <c r="AE370" s="146"/>
      <c r="AF370" s="146"/>
      <c r="AG370" s="146"/>
    </row>
  </sheetData>
  <sheetProtection sheet="1" formatCells="0"/>
  <mergeCells count="356">
    <mergeCell ref="A140:K140"/>
    <mergeCell ref="L140:V140"/>
    <mergeCell ref="W140:AI140"/>
    <mergeCell ref="L154:V154"/>
    <mergeCell ref="W154:AI154"/>
    <mergeCell ref="L146:V146"/>
    <mergeCell ref="W146:AI146"/>
    <mergeCell ref="A147:K147"/>
    <mergeCell ref="L147:V147"/>
    <mergeCell ref="W147:AI147"/>
    <mergeCell ref="L145:V145"/>
    <mergeCell ref="W145:AI145"/>
    <mergeCell ref="L148:V148"/>
    <mergeCell ref="W148:AI148"/>
    <mergeCell ref="A149:K149"/>
    <mergeCell ref="A151:K151"/>
    <mergeCell ref="L151:V151"/>
    <mergeCell ref="W151:AI151"/>
    <mergeCell ref="A141:K141"/>
    <mergeCell ref="L141:V141"/>
    <mergeCell ref="W141:AI141"/>
    <mergeCell ref="W149:AI149"/>
    <mergeCell ref="A117:K117"/>
    <mergeCell ref="L117:V117"/>
    <mergeCell ref="A109:K109"/>
    <mergeCell ref="L109:V109"/>
    <mergeCell ref="W109:AI109"/>
    <mergeCell ref="R368:AG368"/>
    <mergeCell ref="A365:P365"/>
    <mergeCell ref="A110:K110"/>
    <mergeCell ref="L110:V110"/>
    <mergeCell ref="W110:AI110"/>
    <mergeCell ref="L116:V116"/>
    <mergeCell ref="W125:AI125"/>
    <mergeCell ref="A119:K119"/>
    <mergeCell ref="L119:V119"/>
    <mergeCell ref="W116:AI116"/>
    <mergeCell ref="L132:V132"/>
    <mergeCell ref="W132:AI132"/>
    <mergeCell ref="A130:K130"/>
    <mergeCell ref="L130:V130"/>
    <mergeCell ref="W130:AI130"/>
    <mergeCell ref="L128:V128"/>
    <mergeCell ref="A129:K129"/>
    <mergeCell ref="L129:V129"/>
    <mergeCell ref="W129:AI129"/>
    <mergeCell ref="A107:K107"/>
    <mergeCell ref="L107:V107"/>
    <mergeCell ref="W107:AI107"/>
    <mergeCell ref="A108:K108"/>
    <mergeCell ref="L108:V108"/>
    <mergeCell ref="W108:AI108"/>
    <mergeCell ref="A105:K105"/>
    <mergeCell ref="L105:V105"/>
    <mergeCell ref="W105:AI105"/>
    <mergeCell ref="A106:K106"/>
    <mergeCell ref="L106:V106"/>
    <mergeCell ref="W106:AI106"/>
    <mergeCell ref="A103:K103"/>
    <mergeCell ref="L103:V103"/>
    <mergeCell ref="W103:AI103"/>
    <mergeCell ref="A100:K100"/>
    <mergeCell ref="L100:V100"/>
    <mergeCell ref="W100:AI100"/>
    <mergeCell ref="A101:K101"/>
    <mergeCell ref="L101:V101"/>
    <mergeCell ref="W101:AI101"/>
    <mergeCell ref="L99:V99"/>
    <mergeCell ref="W99:AI99"/>
    <mergeCell ref="A96:K96"/>
    <mergeCell ref="L96:V96"/>
    <mergeCell ref="W96:AI96"/>
    <mergeCell ref="A97:K97"/>
    <mergeCell ref="L97:V97"/>
    <mergeCell ref="W97:AI97"/>
    <mergeCell ref="A102:K102"/>
    <mergeCell ref="L102:V102"/>
    <mergeCell ref="W102:AI102"/>
    <mergeCell ref="D53:E53"/>
    <mergeCell ref="H53:I53"/>
    <mergeCell ref="A91:K91"/>
    <mergeCell ref="L91:V91"/>
    <mergeCell ref="W91:AI91"/>
    <mergeCell ref="L95:V95"/>
    <mergeCell ref="W95:AI95"/>
    <mergeCell ref="W88:AI88"/>
    <mergeCell ref="A89:K89"/>
    <mergeCell ref="L89:V89"/>
    <mergeCell ref="W89:AI89"/>
    <mergeCell ref="A90:K90"/>
    <mergeCell ref="L90:V90"/>
    <mergeCell ref="W90:AI90"/>
    <mergeCell ref="L77:V77"/>
    <mergeCell ref="W77:AI77"/>
    <mergeCell ref="A82:K82"/>
    <mergeCell ref="L82:V82"/>
    <mergeCell ref="W82:AI82"/>
    <mergeCell ref="A92:K92"/>
    <mergeCell ref="L92:V92"/>
    <mergeCell ref="W92:AI92"/>
    <mergeCell ref="L87:V87"/>
    <mergeCell ref="W87:AI87"/>
    <mergeCell ref="D47:Q47"/>
    <mergeCell ref="R47:AE47"/>
    <mergeCell ref="AH47:AI47"/>
    <mergeCell ref="D48:Q48"/>
    <mergeCell ref="R48:AE48"/>
    <mergeCell ref="AH48:AI48"/>
    <mergeCell ref="H50:I50"/>
    <mergeCell ref="L50:U50"/>
    <mergeCell ref="AA50:AI50"/>
    <mergeCell ref="H51:I51"/>
    <mergeCell ref="L51:U51"/>
    <mergeCell ref="Q53:R53"/>
    <mergeCell ref="T53:U53"/>
    <mergeCell ref="AH53:AI53"/>
    <mergeCell ref="A81:K81"/>
    <mergeCell ref="P54:V54"/>
    <mergeCell ref="A58:AI58"/>
    <mergeCell ref="A59:AI61"/>
    <mergeCell ref="L81:V81"/>
    <mergeCell ref="W81:AI81"/>
    <mergeCell ref="A78:K78"/>
    <mergeCell ref="L78:V78"/>
    <mergeCell ref="W78:AI78"/>
    <mergeCell ref="A79:K79"/>
    <mergeCell ref="L79:V79"/>
    <mergeCell ref="W79:AI79"/>
    <mergeCell ref="A80:K80"/>
    <mergeCell ref="L80:V80"/>
    <mergeCell ref="W80:AI80"/>
    <mergeCell ref="A65:AI65"/>
    <mergeCell ref="A68:AI68"/>
    <mergeCell ref="A69:AI69"/>
    <mergeCell ref="A70:AI70"/>
    <mergeCell ref="J2:Z2"/>
    <mergeCell ref="J4:Z4"/>
    <mergeCell ref="J6:Z6"/>
    <mergeCell ref="J7:Z7"/>
    <mergeCell ref="J8:Z8"/>
    <mergeCell ref="J9:Z9"/>
    <mergeCell ref="J3:Z3"/>
    <mergeCell ref="J42:Z42"/>
    <mergeCell ref="J43:Z43"/>
    <mergeCell ref="J37:Z37"/>
    <mergeCell ref="B24:AH24"/>
    <mergeCell ref="M27:W27"/>
    <mergeCell ref="M28:W28"/>
    <mergeCell ref="J41:Z41"/>
    <mergeCell ref="A32:AJ32"/>
    <mergeCell ref="A33:AJ33"/>
    <mergeCell ref="M17:W17"/>
    <mergeCell ref="M23:X23"/>
    <mergeCell ref="M18:W18"/>
    <mergeCell ref="J38:Z38"/>
    <mergeCell ref="J39:Z39"/>
    <mergeCell ref="M14:W14"/>
    <mergeCell ref="B15:AH15"/>
    <mergeCell ref="A88:K88"/>
    <mergeCell ref="L88:V88"/>
    <mergeCell ref="A126:K126"/>
    <mergeCell ref="L126:V126"/>
    <mergeCell ref="W126:AI126"/>
    <mergeCell ref="W117:AI117"/>
    <mergeCell ref="A118:K118"/>
    <mergeCell ref="L118:V118"/>
    <mergeCell ref="W118:AI118"/>
    <mergeCell ref="A125:K125"/>
    <mergeCell ref="L125:V125"/>
    <mergeCell ref="W119:AI119"/>
    <mergeCell ref="A120:K120"/>
    <mergeCell ref="L120:V120"/>
    <mergeCell ref="W120:AI120"/>
    <mergeCell ref="L123:V123"/>
    <mergeCell ref="W123:AI123"/>
    <mergeCell ref="A104:K104"/>
    <mergeCell ref="L104:V104"/>
    <mergeCell ref="W104:AI104"/>
    <mergeCell ref="A98:K98"/>
    <mergeCell ref="L98:V98"/>
    <mergeCell ref="W98:AI98"/>
    <mergeCell ref="A99:K99"/>
    <mergeCell ref="W138:AI138"/>
    <mergeCell ref="A133:K133"/>
    <mergeCell ref="L133:V133"/>
    <mergeCell ref="W133:AI133"/>
    <mergeCell ref="A134:K134"/>
    <mergeCell ref="L134:V134"/>
    <mergeCell ref="L136:V136"/>
    <mergeCell ref="A124:K124"/>
    <mergeCell ref="L124:V124"/>
    <mergeCell ref="W124:AI124"/>
    <mergeCell ref="W136:AI136"/>
    <mergeCell ref="A131:K131"/>
    <mergeCell ref="L131:V131"/>
    <mergeCell ref="W128:AI128"/>
    <mergeCell ref="W131:AI131"/>
    <mergeCell ref="A132:K132"/>
    <mergeCell ref="A137:K137"/>
    <mergeCell ref="L137:V137"/>
    <mergeCell ref="W137:AI137"/>
    <mergeCell ref="A138:K138"/>
    <mergeCell ref="L138:V138"/>
    <mergeCell ref="W134:AI134"/>
    <mergeCell ref="W139:AI139"/>
    <mergeCell ref="A146:K146"/>
    <mergeCell ref="A139:K139"/>
    <mergeCell ref="L139:V139"/>
    <mergeCell ref="A188:Q188"/>
    <mergeCell ref="R188:AI188"/>
    <mergeCell ref="A187:Q187"/>
    <mergeCell ref="R187:AI187"/>
    <mergeCell ref="W156:AI156"/>
    <mergeCell ref="A148:K148"/>
    <mergeCell ref="L149:V149"/>
    <mergeCell ref="A150:K150"/>
    <mergeCell ref="L150:V150"/>
    <mergeCell ref="W150:AI150"/>
    <mergeCell ref="A155:K155"/>
    <mergeCell ref="A162:K162"/>
    <mergeCell ref="L162:V162"/>
    <mergeCell ref="L160:V160"/>
    <mergeCell ref="W160:AI160"/>
    <mergeCell ref="A161:K161"/>
    <mergeCell ref="L161:V161"/>
    <mergeCell ref="W161:AI161"/>
    <mergeCell ref="L155:V155"/>
    <mergeCell ref="W155:AI155"/>
    <mergeCell ref="A199:AI214"/>
    <mergeCell ref="A331:H331"/>
    <mergeCell ref="I331:P331"/>
    <mergeCell ref="Q331:Y331"/>
    <mergeCell ref="Z331:AI331"/>
    <mergeCell ref="A294:AI300"/>
    <mergeCell ref="A219:AI236"/>
    <mergeCell ref="A240:AI257"/>
    <mergeCell ref="A261:AI269"/>
    <mergeCell ref="A274:AI287"/>
    <mergeCell ref="A328:AI328"/>
    <mergeCell ref="A156:K156"/>
    <mergeCell ref="L156:V156"/>
    <mergeCell ref="A157:K157"/>
    <mergeCell ref="L157:V157"/>
    <mergeCell ref="W157:AI157"/>
    <mergeCell ref="W162:AI162"/>
    <mergeCell ref="A163:K163"/>
    <mergeCell ref="L163:V163"/>
    <mergeCell ref="W163:AI163"/>
    <mergeCell ref="A164:K164"/>
    <mergeCell ref="L164:V164"/>
    <mergeCell ref="W164:AI164"/>
    <mergeCell ref="W179:AI179"/>
    <mergeCell ref="L170:V170"/>
    <mergeCell ref="W170:AI170"/>
    <mergeCell ref="A174:K174"/>
    <mergeCell ref="A165:K165"/>
    <mergeCell ref="L165:V165"/>
    <mergeCell ref="W165:AI165"/>
    <mergeCell ref="A166:K166"/>
    <mergeCell ref="L166:V166"/>
    <mergeCell ref="W166:AI166"/>
    <mergeCell ref="A173:K173"/>
    <mergeCell ref="W180:AI180"/>
    <mergeCell ref="A181:K181"/>
    <mergeCell ref="L181:V181"/>
    <mergeCell ref="W181:AI181"/>
    <mergeCell ref="L167:V167"/>
    <mergeCell ref="W167:AI167"/>
    <mergeCell ref="L178:V178"/>
    <mergeCell ref="W178:AI178"/>
    <mergeCell ref="A179:K179"/>
    <mergeCell ref="L179:V179"/>
    <mergeCell ref="L172:V172"/>
    <mergeCell ref="W172:AI172"/>
    <mergeCell ref="A171:K171"/>
    <mergeCell ref="L171:V171"/>
    <mergeCell ref="W171:AI171"/>
    <mergeCell ref="A167:K167"/>
    <mergeCell ref="A332:H333"/>
    <mergeCell ref="I332:P333"/>
    <mergeCell ref="Q332:Y333"/>
    <mergeCell ref="Z332:AI333"/>
    <mergeCell ref="A304:AI313"/>
    <mergeCell ref="A330:H330"/>
    <mergeCell ref="A317:AI324"/>
    <mergeCell ref="A172:K172"/>
    <mergeCell ref="A334:H335"/>
    <mergeCell ref="I334:P335"/>
    <mergeCell ref="Q334:Y335"/>
    <mergeCell ref="Z334:AI335"/>
    <mergeCell ref="A182:K182"/>
    <mergeCell ref="L182:V182"/>
    <mergeCell ref="W182:AI182"/>
    <mergeCell ref="L173:V173"/>
    <mergeCell ref="W173:AI173"/>
    <mergeCell ref="A183:K183"/>
    <mergeCell ref="L183:V183"/>
    <mergeCell ref="W183:AI183"/>
    <mergeCell ref="A180:K180"/>
    <mergeCell ref="L180:V180"/>
    <mergeCell ref="L174:V174"/>
    <mergeCell ref="W174:AI174"/>
    <mergeCell ref="A336:H337"/>
    <mergeCell ref="I336:P337"/>
    <mergeCell ref="Q336:Y337"/>
    <mergeCell ref="Z336:AI337"/>
    <mergeCell ref="A338:H339"/>
    <mergeCell ref="I338:P339"/>
    <mergeCell ref="Q338:Y339"/>
    <mergeCell ref="Z338:AI339"/>
    <mergeCell ref="A340:H341"/>
    <mergeCell ref="I340:P341"/>
    <mergeCell ref="Q340:Y341"/>
    <mergeCell ref="Z340:AI341"/>
    <mergeCell ref="A342:H343"/>
    <mergeCell ref="I342:P343"/>
    <mergeCell ref="Q342:Y343"/>
    <mergeCell ref="Z342:AI343"/>
    <mergeCell ref="A344:H345"/>
    <mergeCell ref="I344:P345"/>
    <mergeCell ref="Q344:Y345"/>
    <mergeCell ref="Z344:AI345"/>
    <mergeCell ref="A346:H347"/>
    <mergeCell ref="I346:P347"/>
    <mergeCell ref="Q346:Y347"/>
    <mergeCell ref="Z346:AI347"/>
    <mergeCell ref="A348:H349"/>
    <mergeCell ref="I348:P349"/>
    <mergeCell ref="Q348:Y349"/>
    <mergeCell ref="Z348:AI349"/>
    <mergeCell ref="Z354:AI355"/>
    <mergeCell ref="A350:H351"/>
    <mergeCell ref="I350:P351"/>
    <mergeCell ref="Q350:Y351"/>
    <mergeCell ref="Z350:AI351"/>
    <mergeCell ref="A352:H353"/>
    <mergeCell ref="I352:P353"/>
    <mergeCell ref="Q352:Y353"/>
    <mergeCell ref="Z352:AI353"/>
    <mergeCell ref="A354:H355"/>
    <mergeCell ref="I354:P355"/>
    <mergeCell ref="Q354:Y355"/>
    <mergeCell ref="R367:AG367"/>
    <mergeCell ref="A360:H361"/>
    <mergeCell ref="I360:P361"/>
    <mergeCell ref="Q360:Y361"/>
    <mergeCell ref="Z360:AI361"/>
    <mergeCell ref="A358:P358"/>
    <mergeCell ref="A359:H359"/>
    <mergeCell ref="I359:P359"/>
    <mergeCell ref="Q359:Y359"/>
    <mergeCell ref="Z359:AI359"/>
    <mergeCell ref="A362:H363"/>
    <mergeCell ref="I362:P363"/>
    <mergeCell ref="Q362:Y363"/>
    <mergeCell ref="Z362:AI363"/>
  </mergeCells>
  <printOptions horizontalCentered="1"/>
  <pageMargins left="7.874015748031496E-2" right="7.874015748031496E-2" top="0.19685039370078741" bottom="0.39370078740157483" header="0.19685039370078741" footer="0.19685039370078741"/>
  <pageSetup paperSize="9" orientation="portrait" verticalDpi="360" r:id="rId1"/>
  <headerFooter differentFirst="1">
    <oddFooter>&amp;C&amp;P di &amp;N</oddFooter>
  </headerFooter>
  <rowBreaks count="8" manualBreakCount="8">
    <brk id="43" max="16383" man="1"/>
    <brk id="83" max="16383" man="1"/>
    <brk id="110" max="16383" man="1"/>
    <brk id="141" max="16383" man="1"/>
    <brk id="174" max="16383" man="1"/>
    <brk id="215" max="16383" man="1"/>
    <brk id="270" max="16383" man="1"/>
    <brk id="32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G2"/>
  <sheetViews>
    <sheetView workbookViewId="0"/>
  </sheetViews>
  <sheetFormatPr defaultColWidth="2.85546875" defaultRowHeight="15" customHeight="1"/>
  <cols>
    <col min="1" max="16384" width="2.85546875" style="1"/>
  </cols>
  <sheetData>
    <row r="2" spans="7:7" ht="15" customHeight="1">
      <c r="G2" s="211" t="s">
        <v>315</v>
      </c>
    </row>
  </sheetData>
  <sheetProtection sheet="1"/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33"/>
  <sheetViews>
    <sheetView tabSelected="1" workbookViewId="0">
      <selection activeCell="BS26" sqref="BS26"/>
    </sheetView>
  </sheetViews>
  <sheetFormatPr defaultColWidth="2.85546875" defaultRowHeight="15"/>
  <cols>
    <col min="1" max="30" width="2.85546875" style="91"/>
    <col min="31" max="31" width="3" style="91" bestFit="1" customWidth="1"/>
    <col min="32" max="16384" width="2.85546875" style="91"/>
  </cols>
  <sheetData>
    <row r="1" spans="1:34" ht="7.5" customHeight="1"/>
    <row r="2" spans="1:34" ht="46.5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</row>
    <row r="3" spans="1:34">
      <c r="D3" s="369" t="s">
        <v>36</v>
      </c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</row>
    <row r="4" spans="1:34" ht="28.5" customHeight="1">
      <c r="C4" s="92"/>
      <c r="D4" s="366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8"/>
      <c r="R4" s="366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8"/>
    </row>
    <row r="5" spans="1:34">
      <c r="C5" s="22"/>
      <c r="D5" s="312" t="s">
        <v>4</v>
      </c>
      <c r="E5" s="312"/>
      <c r="F5" s="312"/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2"/>
      <c r="R5" s="312" t="s">
        <v>5</v>
      </c>
      <c r="S5" s="312"/>
      <c r="T5" s="312"/>
      <c r="U5" s="312"/>
      <c r="V5" s="312"/>
      <c r="W5" s="312"/>
      <c r="X5" s="312"/>
      <c r="Y5" s="312"/>
      <c r="Z5" s="312"/>
      <c r="AA5" s="312"/>
      <c r="AB5" s="312"/>
      <c r="AC5" s="312"/>
      <c r="AD5" s="312"/>
      <c r="AE5" s="312"/>
    </row>
    <row r="8" spans="1:34" ht="18.75">
      <c r="Y8" s="7" t="s">
        <v>20</v>
      </c>
      <c r="Z8" s="363">
        <v>2026</v>
      </c>
      <c r="AA8" s="364"/>
      <c r="AB8" s="365"/>
      <c r="AC8" s="16" t="str">
        <f>IF(Z8&lt;&gt;""," - " &amp; Z8+1,"")</f>
        <v xml:space="preserve"> - 2027</v>
      </c>
    </row>
    <row r="9" spans="1:34">
      <c r="Z9" s="312" t="s">
        <v>265</v>
      </c>
      <c r="AA9" s="312"/>
      <c r="AB9" s="312"/>
    </row>
    <row r="13" spans="1:34">
      <c r="K13" s="92" t="s">
        <v>275</v>
      </c>
      <c r="L13" s="359" t="s">
        <v>319</v>
      </c>
      <c r="M13" s="360"/>
      <c r="N13" s="360"/>
      <c r="O13" s="360"/>
      <c r="P13" s="360"/>
      <c r="Q13" s="361"/>
      <c r="Y13" s="92" t="s">
        <v>276</v>
      </c>
      <c r="Z13" s="199"/>
      <c r="AA13" s="198" t="s">
        <v>6</v>
      </c>
      <c r="AB13" s="201"/>
      <c r="AC13" s="198" t="s">
        <v>6</v>
      </c>
      <c r="AD13" s="357"/>
      <c r="AE13" s="358"/>
    </row>
    <row r="14" spans="1:34">
      <c r="Z14" s="15" t="s">
        <v>7</v>
      </c>
      <c r="AA14" s="96"/>
      <c r="AB14" s="15" t="s">
        <v>8</v>
      </c>
      <c r="AC14" s="96"/>
      <c r="AD14" s="312" t="s">
        <v>9</v>
      </c>
      <c r="AE14" s="312"/>
    </row>
    <row r="15" spans="1:34" ht="15.75" thickBot="1">
      <c r="Z15" s="15"/>
      <c r="AA15" s="96"/>
      <c r="AB15" s="15"/>
      <c r="AC15" s="96"/>
      <c r="AD15" s="15"/>
      <c r="AE15" s="15"/>
    </row>
    <row r="16" spans="1:34" ht="15" customHeight="1" thickTop="1" thickBot="1">
      <c r="I16" s="92" t="s">
        <v>277</v>
      </c>
      <c r="L16" s="9"/>
      <c r="M16" s="91" t="s">
        <v>272</v>
      </c>
      <c r="S16" s="9"/>
      <c r="T16" s="91" t="s">
        <v>273</v>
      </c>
    </row>
    <row r="17" spans="3:34" ht="15.75" thickTop="1"/>
    <row r="18" spans="3:34">
      <c r="L18" s="15"/>
      <c r="M18" s="96"/>
      <c r="N18" s="15"/>
      <c r="O18" s="96"/>
      <c r="P18" s="15"/>
      <c r="Q18" s="15"/>
      <c r="R18" s="197" t="s">
        <v>271</v>
      </c>
      <c r="S18" s="199"/>
      <c r="T18" s="198" t="s">
        <v>6</v>
      </c>
      <c r="U18" s="201"/>
      <c r="V18" s="198" t="s">
        <v>6</v>
      </c>
      <c r="W18" s="357"/>
      <c r="X18" s="358"/>
      <c r="Y18" s="202" t="s">
        <v>274</v>
      </c>
      <c r="Z18" s="199"/>
      <c r="AA18" s="198" t="s">
        <v>6</v>
      </c>
      <c r="AB18" s="201"/>
      <c r="AC18" s="198" t="s">
        <v>6</v>
      </c>
      <c r="AD18" s="357"/>
      <c r="AE18" s="358"/>
    </row>
    <row r="19" spans="3:34">
      <c r="L19" s="15"/>
      <c r="M19" s="96"/>
      <c r="N19" s="15"/>
      <c r="O19" s="96"/>
      <c r="P19" s="15"/>
      <c r="Q19" s="15"/>
      <c r="S19" s="15" t="s">
        <v>7</v>
      </c>
      <c r="T19" s="96"/>
      <c r="U19" s="15" t="s">
        <v>8</v>
      </c>
      <c r="V19" s="96"/>
      <c r="W19" s="312" t="s">
        <v>9</v>
      </c>
      <c r="X19" s="312"/>
      <c r="Z19" s="15" t="s">
        <v>7</v>
      </c>
      <c r="AA19" s="96"/>
      <c r="AB19" s="15" t="s">
        <v>8</v>
      </c>
      <c r="AC19" s="96"/>
      <c r="AD19" s="312" t="s">
        <v>9</v>
      </c>
      <c r="AE19" s="312"/>
    </row>
    <row r="23" spans="3:34">
      <c r="E23" s="20" t="s">
        <v>172</v>
      </c>
    </row>
    <row r="24" spans="3:34">
      <c r="D24" s="20" t="s">
        <v>37</v>
      </c>
      <c r="E24" s="356" t="s">
        <v>170</v>
      </c>
      <c r="F24" s="356"/>
      <c r="G24" s="356"/>
      <c r="H24" s="356"/>
      <c r="I24" s="356"/>
      <c r="J24" s="356"/>
      <c r="K24" s="356"/>
      <c r="L24" s="356"/>
      <c r="M24" s="356"/>
      <c r="N24" s="356"/>
      <c r="O24" s="356"/>
      <c r="P24" s="356"/>
      <c r="Q24" s="356"/>
      <c r="R24" s="356"/>
      <c r="S24" s="356"/>
      <c r="T24" s="356"/>
      <c r="U24" s="356"/>
      <c r="V24" s="356"/>
      <c r="W24" s="356"/>
      <c r="X24" s="356"/>
      <c r="Y24" s="356"/>
      <c r="Z24" s="356"/>
      <c r="AA24" s="356"/>
      <c r="AB24" s="356"/>
      <c r="AC24" s="356"/>
      <c r="AD24" s="356"/>
      <c r="AE24" s="356"/>
      <c r="AF24" s="356"/>
      <c r="AG24" s="356"/>
      <c r="AH24" s="356"/>
    </row>
    <row r="25" spans="3:34">
      <c r="D25" s="20" t="s">
        <v>38</v>
      </c>
      <c r="E25" s="356" t="s">
        <v>158</v>
      </c>
      <c r="F25" s="356"/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6"/>
      <c r="S25" s="356"/>
      <c r="T25" s="356"/>
      <c r="U25" s="356"/>
      <c r="V25" s="356"/>
      <c r="W25" s="356"/>
      <c r="X25" s="356"/>
      <c r="Y25" s="356"/>
      <c r="Z25" s="356"/>
      <c r="AA25" s="356"/>
      <c r="AB25" s="356"/>
      <c r="AC25" s="356"/>
      <c r="AD25" s="356"/>
      <c r="AE25" s="356"/>
      <c r="AF25" s="356"/>
      <c r="AG25" s="356"/>
      <c r="AH25" s="356"/>
    </row>
    <row r="26" spans="3:34">
      <c r="D26" s="20" t="s">
        <v>39</v>
      </c>
      <c r="E26" s="356" t="s">
        <v>159</v>
      </c>
      <c r="F26" s="356"/>
      <c r="G26" s="356"/>
      <c r="H26" s="356"/>
      <c r="I26" s="356"/>
      <c r="J26" s="356"/>
      <c r="K26" s="356"/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  <c r="Y26" s="356"/>
      <c r="Z26" s="356"/>
      <c r="AA26" s="356"/>
      <c r="AB26" s="356"/>
      <c r="AC26" s="356"/>
      <c r="AD26" s="356"/>
      <c r="AE26" s="356"/>
      <c r="AF26" s="356"/>
      <c r="AG26" s="356"/>
      <c r="AH26" s="356"/>
    </row>
    <row r="27" spans="3:34">
      <c r="D27" s="20" t="s">
        <v>40</v>
      </c>
      <c r="E27" s="356" t="s">
        <v>171</v>
      </c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6"/>
      <c r="S27" s="356"/>
      <c r="T27" s="356"/>
      <c r="U27" s="356"/>
      <c r="V27" s="356"/>
      <c r="W27" s="356"/>
      <c r="X27" s="356"/>
      <c r="Y27" s="356"/>
      <c r="Z27" s="356"/>
      <c r="AA27" s="356"/>
      <c r="AB27" s="356"/>
      <c r="AC27" s="356"/>
      <c r="AD27" s="356"/>
      <c r="AE27" s="356"/>
      <c r="AF27" s="356"/>
      <c r="AG27" s="356"/>
      <c r="AH27" s="356"/>
    </row>
    <row r="28" spans="3:34">
      <c r="D28" s="20" t="s">
        <v>41</v>
      </c>
      <c r="E28" s="356" t="s">
        <v>179</v>
      </c>
      <c r="F28" s="356"/>
      <c r="G28" s="356"/>
      <c r="H28" s="356"/>
      <c r="I28" s="356"/>
      <c r="J28" s="356"/>
      <c r="K28" s="356"/>
      <c r="L28" s="356"/>
      <c r="M28" s="356"/>
      <c r="N28" s="356"/>
      <c r="O28" s="356"/>
      <c r="P28" s="356"/>
      <c r="Q28" s="356"/>
      <c r="R28" s="356"/>
      <c r="S28" s="356"/>
      <c r="T28" s="356"/>
      <c r="U28" s="356"/>
      <c r="V28" s="356"/>
      <c r="W28" s="356"/>
      <c r="X28" s="356"/>
      <c r="Y28" s="356"/>
      <c r="Z28" s="356"/>
      <c r="AA28" s="356"/>
      <c r="AB28" s="356"/>
      <c r="AC28" s="356"/>
      <c r="AD28" s="356"/>
      <c r="AE28" s="356"/>
      <c r="AF28" s="356"/>
      <c r="AG28" s="356"/>
      <c r="AH28" s="356"/>
    </row>
    <row r="29" spans="3:34">
      <c r="D29" s="20" t="s">
        <v>42</v>
      </c>
      <c r="E29" s="356" t="s">
        <v>264</v>
      </c>
      <c r="F29" s="356"/>
      <c r="G29" s="356"/>
      <c r="H29" s="356"/>
      <c r="I29" s="356"/>
      <c r="J29" s="356"/>
      <c r="K29" s="356"/>
      <c r="L29" s="356"/>
      <c r="M29" s="356"/>
      <c r="N29" s="356"/>
      <c r="O29" s="356"/>
      <c r="P29" s="356"/>
      <c r="Q29" s="356"/>
      <c r="R29" s="356"/>
      <c r="S29" s="356"/>
      <c r="T29" s="356"/>
      <c r="U29" s="356"/>
      <c r="V29" s="356"/>
      <c r="W29" s="356"/>
      <c r="X29" s="356"/>
      <c r="Y29" s="356"/>
      <c r="Z29" s="356"/>
      <c r="AA29" s="356"/>
      <c r="AB29" s="356"/>
      <c r="AC29" s="356"/>
      <c r="AD29" s="356"/>
      <c r="AE29" s="356"/>
      <c r="AF29" s="356"/>
      <c r="AG29" s="356"/>
      <c r="AH29" s="356"/>
    </row>
    <row r="30" spans="3:34">
      <c r="D30" s="20" t="s">
        <v>244</v>
      </c>
      <c r="E30" s="356" t="s">
        <v>177</v>
      </c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356"/>
      <c r="X30" s="356"/>
      <c r="Y30" s="356"/>
      <c r="Z30" s="356"/>
      <c r="AA30" s="356"/>
      <c r="AB30" s="356"/>
      <c r="AC30" s="356"/>
      <c r="AD30" s="356"/>
      <c r="AE30" s="356"/>
      <c r="AF30" s="356"/>
      <c r="AG30" s="356"/>
      <c r="AH30" s="356"/>
    </row>
    <row r="31" spans="3:34">
      <c r="C31" s="20"/>
    </row>
    <row r="32" spans="3:34">
      <c r="C32" s="20"/>
      <c r="X32" s="97" t="s">
        <v>173</v>
      </c>
    </row>
    <row r="33" spans="24:24">
      <c r="X33" s="98" t="s">
        <v>43</v>
      </c>
    </row>
  </sheetData>
  <mergeCells count="22">
    <mergeCell ref="A2:AH2"/>
    <mergeCell ref="Z8:AB8"/>
    <mergeCell ref="Z9:AB9"/>
    <mergeCell ref="D4:Q4"/>
    <mergeCell ref="R4:AE4"/>
    <mergeCell ref="D5:Q5"/>
    <mergeCell ref="R5:AE5"/>
    <mergeCell ref="D3:AE3"/>
    <mergeCell ref="E30:AH30"/>
    <mergeCell ref="AD13:AE13"/>
    <mergeCell ref="AD14:AE14"/>
    <mergeCell ref="E28:AH28"/>
    <mergeCell ref="L13:Q13"/>
    <mergeCell ref="E24:AH24"/>
    <mergeCell ref="W18:X18"/>
    <mergeCell ref="W19:X19"/>
    <mergeCell ref="AD18:AE18"/>
    <mergeCell ref="AD19:AE19"/>
    <mergeCell ref="E25:AH25"/>
    <mergeCell ref="E27:AH27"/>
    <mergeCell ref="E26:AH26"/>
    <mergeCell ref="E29:AH29"/>
  </mergeCells>
  <conditionalFormatting sqref="S18:X18 Z18:AE18">
    <cfRule type="expression" dxfId="49" priority="1" stopIfTrue="1">
      <formula>$S$16=""</formula>
    </cfRule>
  </conditionalFormatting>
  <hyperlinks>
    <hyperlink ref="E24:U24" location="Modulo!A126" tooltip="Area relativa all'asse indicato." display="ASSE COGNITIVO E DELL'APPRENDIMENTO"/>
    <hyperlink ref="E25:U25" location="Modulo!A129" tooltip="Area relativa all'asse indicato." display="ASSE AFFETTIVO - RELAZIONALE"/>
    <hyperlink ref="E27:U27" location="Modulo!A132" tooltip="Area relativa all'asse indicato." display="ASSE COMUNICATIVO - LINGUISTICO"/>
    <hyperlink ref="E29:U29" location="Modulo!A138" tooltip="Area relativa all'asse indicato." display="ASSE MOTORIO - PRASSICO"/>
    <hyperlink ref="E30:U30" location="Modulo!A141" tooltip="Area relativa all'asse indicato." display="ASSE DELL'AUTONOMIA"/>
    <hyperlink ref="E24:V24" location="Modulo!A1" tooltip="Area relativa all'asse indicato." display="INFORMAZIONI  GENERALI"/>
    <hyperlink ref="E25:V25" location="'Abilità e Comportamenti'!A1" tooltip="Area relativa all'asse indicato." display="ABILITÀ  E  COMPORTAMENTI"/>
    <hyperlink ref="E27:V27" location="'Abilità strumentali'!A1" tooltip="Area relativa all'asse indicato." display="ABILITÀ  STRUMENTALI"/>
    <hyperlink ref="E30:AH30" location="'Patto educativo'!A1" tooltip="Area relativa all'asse indicato." display="PATTO EDUCATIVO"/>
    <hyperlink ref="E28:AH28" location="'Altre informazioni'!A1" display="ALTRE INFORMAZIONI"/>
    <hyperlink ref="E29:AH29" location="'Interventi educativi-didattici'!A1" tooltip="Area relativa all'asse indicato." display="INTERVENTI  EDUCATIVI  E  DIDATTICI (strumenti compensativi e misure dispensative)"/>
    <hyperlink ref="E25:AH25" location="'Processo di apprendimento'!A1" tooltip="Area relativa all'asse indicato." display="CARATTERISTICHE DEL PROCESSO DI APPRENDIMENTO"/>
    <hyperlink ref="E26:AH26" location="'Descrizione dei comportamenti'!A1" display="DESCRIZIONE DEI COMPORTAMENTI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portrait" verticalDpi="0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B2:AH21"/>
  <sheetViews>
    <sheetView topLeftCell="A5" workbookViewId="0">
      <selection activeCell="X39" sqref="X39"/>
    </sheetView>
  </sheetViews>
  <sheetFormatPr defaultColWidth="2.85546875" defaultRowHeight="15"/>
  <cols>
    <col min="1" max="16384" width="2.85546875" style="91"/>
  </cols>
  <sheetData>
    <row r="2" spans="2:34" ht="28.5"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AB2" s="17"/>
      <c r="AC2" s="18"/>
      <c r="AD2" s="18"/>
      <c r="AE2" s="18"/>
      <c r="AF2" s="18"/>
      <c r="AG2" s="18"/>
      <c r="AH2" s="18"/>
    </row>
    <row r="4" spans="2:34" ht="21">
      <c r="I4" s="15"/>
      <c r="J4" s="15"/>
      <c r="K4" s="15"/>
      <c r="AB4" s="17" t="str">
        <f>IF(HOME!$Z$8&lt;&gt;"","Anno Scolastico:","")</f>
        <v>Anno Scolastico:</v>
      </c>
      <c r="AC4" s="373" t="str">
        <f>IF(HOME!$Z$8&lt;&gt;"",HOME!$Z$8 &amp; HOME!$AC$8,"")</f>
        <v>2026 - 2027</v>
      </c>
      <c r="AD4" s="373"/>
      <c r="AE4" s="373"/>
      <c r="AF4" s="373"/>
      <c r="AG4" s="373"/>
      <c r="AH4" s="373"/>
    </row>
    <row r="5" spans="2:34" ht="19.5" thickBot="1">
      <c r="B5" s="374" t="s">
        <v>21</v>
      </c>
      <c r="C5" s="374"/>
      <c r="D5" s="374"/>
      <c r="E5" s="374"/>
    </row>
    <row r="6" spans="2:34">
      <c r="B6" s="121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3"/>
    </row>
    <row r="7" spans="2:34">
      <c r="B7" s="124"/>
      <c r="C7" s="359" t="s">
        <v>0</v>
      </c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  <c r="Q7" s="372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</row>
    <row r="8" spans="2:34" s="14" customFormat="1">
      <c r="B8" s="10"/>
      <c r="C8" s="11" t="s">
        <v>22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2:34" ht="6" customHeight="1">
      <c r="B9" s="124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6"/>
    </row>
    <row r="10" spans="2:34">
      <c r="B10" s="124"/>
      <c r="C10" s="359" t="s">
        <v>318</v>
      </c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2"/>
      <c r="R10" s="125"/>
      <c r="S10" s="125"/>
      <c r="T10" s="359" t="s">
        <v>323</v>
      </c>
      <c r="U10" s="371"/>
      <c r="V10" s="371"/>
      <c r="W10" s="371"/>
      <c r="X10" s="371"/>
      <c r="Y10" s="371"/>
      <c r="Z10" s="371"/>
      <c r="AA10" s="371"/>
      <c r="AB10" s="371"/>
      <c r="AC10" s="371"/>
      <c r="AD10" s="372"/>
      <c r="AE10" s="125"/>
      <c r="AF10" s="125"/>
      <c r="AG10" s="125"/>
      <c r="AH10" s="126"/>
    </row>
    <row r="11" spans="2:34" s="14" customFormat="1">
      <c r="B11" s="10"/>
      <c r="C11" s="11" t="s">
        <v>23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1" t="s">
        <v>24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3"/>
    </row>
    <row r="12" spans="2:34" ht="6" customHeight="1">
      <c r="B12" s="124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6"/>
    </row>
    <row r="13" spans="2:34">
      <c r="B13" s="124"/>
      <c r="C13" s="359" t="s">
        <v>320</v>
      </c>
      <c r="D13" s="371"/>
      <c r="E13" s="371"/>
      <c r="F13" s="371"/>
      <c r="G13" s="371"/>
      <c r="H13" s="371"/>
      <c r="I13" s="371"/>
      <c r="J13" s="371"/>
      <c r="K13" s="371"/>
      <c r="L13" s="371"/>
      <c r="M13" s="372"/>
      <c r="N13" s="125"/>
      <c r="O13" s="125"/>
      <c r="P13" s="379">
        <v>55045</v>
      </c>
      <c r="Q13" s="380"/>
      <c r="R13" s="125"/>
      <c r="S13" s="125"/>
      <c r="T13" s="359" t="s">
        <v>319</v>
      </c>
      <c r="U13" s="371"/>
      <c r="V13" s="371"/>
      <c r="W13" s="371"/>
      <c r="X13" s="371"/>
      <c r="Y13" s="371"/>
      <c r="Z13" s="371"/>
      <c r="AA13" s="371"/>
      <c r="AB13" s="371"/>
      <c r="AC13" s="371"/>
      <c r="AD13" s="372"/>
      <c r="AE13" s="125"/>
      <c r="AF13" s="125"/>
      <c r="AG13" s="8" t="s">
        <v>27</v>
      </c>
      <c r="AH13" s="126"/>
    </row>
    <row r="14" spans="2:34" s="14" customFormat="1">
      <c r="B14" s="10"/>
      <c r="C14" s="11" t="s">
        <v>25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381" t="s">
        <v>29</v>
      </c>
      <c r="Q14" s="381"/>
      <c r="R14" s="12"/>
      <c r="S14" s="12"/>
      <c r="T14" s="11" t="s">
        <v>26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89" t="s">
        <v>28</v>
      </c>
      <c r="AH14" s="13"/>
    </row>
    <row r="15" spans="2:34" ht="6" customHeight="1">
      <c r="B15" s="124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6"/>
    </row>
    <row r="16" spans="2:34">
      <c r="B16" s="124"/>
      <c r="C16" s="376" t="s">
        <v>325</v>
      </c>
      <c r="D16" s="377"/>
      <c r="E16" s="377"/>
      <c r="F16" s="377"/>
      <c r="G16" s="377"/>
      <c r="H16" s="377"/>
      <c r="I16" s="377"/>
      <c r="J16" s="378"/>
      <c r="K16" s="125"/>
      <c r="L16" s="125"/>
      <c r="M16" s="376"/>
      <c r="N16" s="377"/>
      <c r="O16" s="377"/>
      <c r="P16" s="377"/>
      <c r="Q16" s="377"/>
      <c r="R16" s="377"/>
      <c r="S16" s="377"/>
      <c r="T16" s="378"/>
      <c r="U16" s="125"/>
      <c r="V16" s="125"/>
      <c r="W16" s="382" t="s">
        <v>321</v>
      </c>
      <c r="X16" s="371"/>
      <c r="Y16" s="371"/>
      <c r="Z16" s="371"/>
      <c r="AA16" s="371"/>
      <c r="AB16" s="371"/>
      <c r="AC16" s="371"/>
      <c r="AD16" s="371"/>
      <c r="AE16" s="371"/>
      <c r="AF16" s="371"/>
      <c r="AG16" s="372"/>
      <c r="AH16" s="126"/>
    </row>
    <row r="17" spans="2:34" s="14" customFormat="1">
      <c r="B17" s="10"/>
      <c r="C17" s="11" t="s">
        <v>30</v>
      </c>
      <c r="D17" s="12"/>
      <c r="E17" s="12"/>
      <c r="F17" s="12"/>
      <c r="G17" s="12"/>
      <c r="H17" s="12"/>
      <c r="I17" s="12"/>
      <c r="J17" s="12"/>
      <c r="K17" s="12"/>
      <c r="L17" s="12"/>
      <c r="M17" s="11" t="s">
        <v>33</v>
      </c>
      <c r="N17" s="12"/>
      <c r="O17" s="12"/>
      <c r="P17" s="375"/>
      <c r="Q17" s="375"/>
      <c r="R17" s="12"/>
      <c r="S17" s="12"/>
      <c r="T17" s="12"/>
      <c r="U17" s="12"/>
      <c r="V17" s="12"/>
      <c r="W17" s="11" t="s">
        <v>31</v>
      </c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/>
    </row>
    <row r="18" spans="2:34" ht="6" customHeight="1">
      <c r="B18" s="124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6"/>
    </row>
    <row r="19" spans="2:34">
      <c r="B19" s="124"/>
      <c r="C19" s="359" t="s">
        <v>326</v>
      </c>
      <c r="D19" s="371"/>
      <c r="E19" s="371"/>
      <c r="F19" s="371"/>
      <c r="G19" s="371"/>
      <c r="H19" s="371"/>
      <c r="I19" s="371"/>
      <c r="J19" s="371"/>
      <c r="K19" s="371"/>
      <c r="L19" s="371"/>
      <c r="M19" s="372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6"/>
    </row>
    <row r="20" spans="2:34" s="14" customFormat="1">
      <c r="B20" s="10"/>
      <c r="C20" s="11" t="s">
        <v>32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3"/>
    </row>
    <row r="21" spans="2:34" ht="6" customHeight="1" thickBot="1">
      <c r="B21" s="127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9"/>
    </row>
  </sheetData>
  <sheetProtection sheet="1"/>
  <mergeCells count="15">
    <mergeCell ref="P17:Q17"/>
    <mergeCell ref="C19:M19"/>
    <mergeCell ref="C13:M13"/>
    <mergeCell ref="M16:T16"/>
    <mergeCell ref="C16:J16"/>
    <mergeCell ref="T13:AD13"/>
    <mergeCell ref="P13:Q13"/>
    <mergeCell ref="P14:Q14"/>
    <mergeCell ref="W16:AG16"/>
    <mergeCell ref="B2:R2"/>
    <mergeCell ref="C7:Q7"/>
    <mergeCell ref="C10:Q10"/>
    <mergeCell ref="T10:AD10"/>
    <mergeCell ref="AC4:AH4"/>
    <mergeCell ref="B5:E5"/>
  </mergeCells>
  <hyperlinks>
    <hyperlink ref="W16" r:id="rId1" display="luic819009@istruzione.it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portrait" verticalDpi="0" r:id="rId2"/>
  <drawing r:id="rId3"/>
  <picture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B2:AH21"/>
  <sheetViews>
    <sheetView workbookViewId="0">
      <selection activeCell="B5" sqref="B5:E5"/>
    </sheetView>
  </sheetViews>
  <sheetFormatPr defaultColWidth="2.85546875" defaultRowHeight="15"/>
  <cols>
    <col min="1" max="16384" width="2.85546875" style="91"/>
  </cols>
  <sheetData>
    <row r="2" spans="2:34" ht="28.5"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</row>
    <row r="4" spans="2:34" ht="21">
      <c r="I4" s="15"/>
      <c r="J4" s="15"/>
      <c r="K4" s="15"/>
      <c r="AB4" s="17" t="str">
        <f>IF(HOME!$Z$8&lt;&gt;"","Anno Scolastico:","")</f>
        <v>Anno Scolastico:</v>
      </c>
      <c r="AC4" s="373" t="str">
        <f>IF(HOME!$Z$8&lt;&gt;"",HOME!$Z$8 &amp; HOME!$AC$8,"")</f>
        <v>2026 - 2027</v>
      </c>
      <c r="AD4" s="373"/>
      <c r="AE4" s="373"/>
      <c r="AF4" s="373"/>
      <c r="AG4" s="373"/>
      <c r="AH4" s="373"/>
    </row>
    <row r="5" spans="2:34" ht="19.5" thickBot="1">
      <c r="B5" s="374" t="s">
        <v>34</v>
      </c>
      <c r="C5" s="374"/>
      <c r="D5" s="374"/>
      <c r="E5" s="374"/>
    </row>
    <row r="6" spans="2:34">
      <c r="B6" s="152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4"/>
    </row>
    <row r="7" spans="2:34">
      <c r="B7" s="155"/>
      <c r="C7" s="359" t="s">
        <v>324</v>
      </c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  <c r="Q7" s="372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7"/>
    </row>
    <row r="8" spans="2:34" s="14" customFormat="1">
      <c r="B8" s="158"/>
      <c r="C8" s="159" t="s">
        <v>22</v>
      </c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1"/>
    </row>
    <row r="9" spans="2:34" ht="6" customHeight="1">
      <c r="B9" s="155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7"/>
    </row>
    <row r="10" spans="2:34">
      <c r="B10" s="155"/>
      <c r="C10" s="359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2"/>
      <c r="R10" s="156"/>
      <c r="S10" s="156"/>
      <c r="T10" s="359" t="s">
        <v>323</v>
      </c>
      <c r="U10" s="371"/>
      <c r="V10" s="371"/>
      <c r="W10" s="371"/>
      <c r="X10" s="371"/>
      <c r="Y10" s="371"/>
      <c r="Z10" s="371"/>
      <c r="AA10" s="371"/>
      <c r="AB10" s="371"/>
      <c r="AC10" s="371"/>
      <c r="AD10" s="372"/>
      <c r="AE10" s="156"/>
      <c r="AF10" s="156"/>
      <c r="AG10" s="156"/>
      <c r="AH10" s="157"/>
    </row>
    <row r="11" spans="2:34" s="14" customFormat="1">
      <c r="B11" s="158"/>
      <c r="C11" s="159" t="s">
        <v>23</v>
      </c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59" t="s">
        <v>24</v>
      </c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1"/>
    </row>
    <row r="12" spans="2:34" ht="6" customHeight="1">
      <c r="B12" s="155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7"/>
    </row>
    <row r="13" spans="2:34">
      <c r="B13" s="155"/>
      <c r="C13" s="359"/>
      <c r="D13" s="371"/>
      <c r="E13" s="371"/>
      <c r="F13" s="371"/>
      <c r="G13" s="371"/>
      <c r="H13" s="371"/>
      <c r="I13" s="371"/>
      <c r="J13" s="371"/>
      <c r="K13" s="371"/>
      <c r="L13" s="371"/>
      <c r="M13" s="372"/>
      <c r="N13" s="156"/>
      <c r="O13" s="156"/>
      <c r="P13" s="379">
        <v>55045</v>
      </c>
      <c r="Q13" s="380"/>
      <c r="R13" s="156"/>
      <c r="S13" s="156"/>
      <c r="T13" s="359" t="s">
        <v>319</v>
      </c>
      <c r="U13" s="371"/>
      <c r="V13" s="371"/>
      <c r="W13" s="371"/>
      <c r="X13" s="371"/>
      <c r="Y13" s="371"/>
      <c r="Z13" s="371"/>
      <c r="AA13" s="371"/>
      <c r="AB13" s="371"/>
      <c r="AC13" s="371"/>
      <c r="AD13" s="372"/>
      <c r="AE13" s="156"/>
      <c r="AF13" s="156"/>
      <c r="AG13" s="8" t="s">
        <v>27</v>
      </c>
      <c r="AH13" s="157"/>
    </row>
    <row r="14" spans="2:34" s="14" customFormat="1">
      <c r="B14" s="158"/>
      <c r="C14" s="159" t="s">
        <v>25</v>
      </c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383" t="s">
        <v>29</v>
      </c>
      <c r="Q14" s="383"/>
      <c r="R14" s="160"/>
      <c r="S14" s="160"/>
      <c r="T14" s="159" t="s">
        <v>26</v>
      </c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2" t="s">
        <v>28</v>
      </c>
      <c r="AH14" s="161"/>
    </row>
    <row r="15" spans="2:34" ht="6" customHeight="1">
      <c r="B15" s="155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7"/>
    </row>
    <row r="16" spans="2:34">
      <c r="B16" s="155"/>
      <c r="C16" s="376"/>
      <c r="D16" s="377"/>
      <c r="E16" s="377"/>
      <c r="F16" s="377"/>
      <c r="G16" s="377"/>
      <c r="H16" s="377"/>
      <c r="I16" s="377"/>
      <c r="J16" s="378"/>
      <c r="K16" s="156"/>
      <c r="L16" s="156"/>
      <c r="M16" s="376"/>
      <c r="N16" s="377"/>
      <c r="O16" s="377"/>
      <c r="P16" s="377"/>
      <c r="Q16" s="377"/>
      <c r="R16" s="377"/>
      <c r="S16" s="377"/>
      <c r="T16" s="378"/>
      <c r="U16" s="156"/>
      <c r="V16" s="156"/>
      <c r="W16" s="382" t="s">
        <v>322</v>
      </c>
      <c r="X16" s="371"/>
      <c r="Y16" s="371"/>
      <c r="Z16" s="371"/>
      <c r="AA16" s="371"/>
      <c r="AB16" s="371"/>
      <c r="AC16" s="371"/>
      <c r="AD16" s="371"/>
      <c r="AE16" s="371"/>
      <c r="AF16" s="371"/>
      <c r="AG16" s="372"/>
      <c r="AH16" s="157"/>
    </row>
    <row r="17" spans="2:34" s="14" customFormat="1">
      <c r="B17" s="158"/>
      <c r="C17" s="159" t="s">
        <v>30</v>
      </c>
      <c r="D17" s="160"/>
      <c r="E17" s="160"/>
      <c r="F17" s="160"/>
      <c r="G17" s="160"/>
      <c r="H17" s="160"/>
      <c r="I17" s="160"/>
      <c r="J17" s="160"/>
      <c r="K17" s="160"/>
      <c r="L17" s="160"/>
      <c r="M17" s="159" t="s">
        <v>33</v>
      </c>
      <c r="N17" s="160"/>
      <c r="O17" s="160"/>
      <c r="P17" s="384"/>
      <c r="Q17" s="384"/>
      <c r="R17" s="160"/>
      <c r="S17" s="160"/>
      <c r="T17" s="160"/>
      <c r="U17" s="160"/>
      <c r="V17" s="160"/>
      <c r="W17" s="159" t="s">
        <v>31</v>
      </c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1"/>
    </row>
    <row r="18" spans="2:34" ht="6" customHeight="1">
      <c r="B18" s="155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7"/>
    </row>
    <row r="19" spans="2:34">
      <c r="B19" s="155"/>
      <c r="C19" s="359"/>
      <c r="D19" s="371"/>
      <c r="E19" s="371"/>
      <c r="F19" s="371"/>
      <c r="G19" s="371"/>
      <c r="H19" s="371"/>
      <c r="I19" s="371"/>
      <c r="J19" s="371"/>
      <c r="K19" s="371"/>
      <c r="L19" s="371"/>
      <c r="M19" s="372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7"/>
    </row>
    <row r="20" spans="2:34" s="14" customFormat="1">
      <c r="B20" s="158"/>
      <c r="C20" s="159" t="s">
        <v>35</v>
      </c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1"/>
    </row>
    <row r="21" spans="2:34" ht="6" customHeight="1" thickBot="1">
      <c r="B21" s="163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5"/>
    </row>
  </sheetData>
  <sheetProtection sheet="1"/>
  <mergeCells count="15">
    <mergeCell ref="B2:R2"/>
    <mergeCell ref="AC4:AH4"/>
    <mergeCell ref="B5:E5"/>
    <mergeCell ref="C7:Q7"/>
    <mergeCell ref="C19:M19"/>
    <mergeCell ref="C10:Q10"/>
    <mergeCell ref="T10:AD10"/>
    <mergeCell ref="C13:M13"/>
    <mergeCell ref="P13:Q13"/>
    <mergeCell ref="T13:AD13"/>
    <mergeCell ref="P14:Q14"/>
    <mergeCell ref="C16:J16"/>
    <mergeCell ref="M16:T16"/>
    <mergeCell ref="W16:AG16"/>
    <mergeCell ref="P17:Q17"/>
  </mergeCells>
  <hyperlinks>
    <hyperlink ref="W16" r:id="rId1" display="luic819009@istruzione.it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portrait" verticalDpi="0" r:id="rId2"/>
  <drawing r:id="rId3"/>
  <picture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AU104"/>
  <sheetViews>
    <sheetView workbookViewId="0">
      <pane ySplit="5" topLeftCell="A84" activePane="bottomLeft" state="frozen"/>
      <selection pane="bottomLeft"/>
    </sheetView>
  </sheetViews>
  <sheetFormatPr defaultColWidth="2.85546875" defaultRowHeight="15" customHeight="1"/>
  <cols>
    <col min="1" max="16384" width="2.85546875" style="1"/>
  </cols>
  <sheetData>
    <row r="1" spans="1:47" s="113" customFormat="1" ht="15" customHeight="1">
      <c r="A1" s="213" t="str">
        <f>Stampa!J2 &amp; " " &amp; Stampa!J3</f>
        <v>Istituto Comprensivo Statale Pietrasanta 2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AA1" s="214"/>
      <c r="AB1" s="214"/>
      <c r="AC1" s="214"/>
      <c r="AD1" s="214"/>
      <c r="AE1" s="214"/>
      <c r="AF1" s="214"/>
      <c r="AG1" s="214"/>
      <c r="AH1" s="214"/>
      <c r="AI1" s="215" t="str">
        <f>Stampa!J37 &amp; " " &amp; Stampa!J38</f>
        <v xml:space="preserve">Scuola Statale  </v>
      </c>
    </row>
    <row r="2" spans="1:47" ht="22.5" customHeight="1">
      <c r="R2" s="19" t="str">
        <f>Stampa!M14 &amp; "  " &amp; Stampa!M18</f>
        <v>P.D.P.  2026 - 2027</v>
      </c>
    </row>
    <row r="4" spans="1:47" ht="15" customHeight="1">
      <c r="C4" s="2" t="str">
        <f>IF(AH4="F","Alunna","Alunno")</f>
        <v>Alunno</v>
      </c>
      <c r="D4" s="343" t="str">
        <f>IF(HOME!D4&lt;&gt;"",HOME!D4,"")</f>
        <v/>
      </c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5"/>
      <c r="R4" s="343" t="str">
        <f>IF(HOME!R4&lt;&gt;"",HOME!R4,"")</f>
        <v/>
      </c>
      <c r="S4" s="344"/>
      <c r="T4" s="344"/>
      <c r="U4" s="344"/>
      <c r="V4" s="344"/>
      <c r="W4" s="344"/>
      <c r="X4" s="344"/>
      <c r="Y4" s="344"/>
      <c r="Z4" s="344"/>
      <c r="AA4" s="344"/>
      <c r="AB4" s="344"/>
      <c r="AC4" s="344"/>
      <c r="AD4" s="344"/>
      <c r="AE4" s="345"/>
      <c r="AG4" s="2" t="s">
        <v>18</v>
      </c>
      <c r="AH4" s="394"/>
      <c r="AI4" s="394"/>
    </row>
    <row r="5" spans="1:47" s="113" customFormat="1" ht="15" customHeight="1">
      <c r="D5" s="395" t="s">
        <v>4</v>
      </c>
      <c r="E5" s="395"/>
      <c r="F5" s="395"/>
      <c r="G5" s="395"/>
      <c r="H5" s="395"/>
      <c r="I5" s="395"/>
      <c r="J5" s="395"/>
      <c r="K5" s="395"/>
      <c r="L5" s="395"/>
      <c r="M5" s="395"/>
      <c r="N5" s="395"/>
      <c r="O5" s="395"/>
      <c r="P5" s="395"/>
      <c r="Q5" s="395"/>
      <c r="R5" s="395" t="s">
        <v>5</v>
      </c>
      <c r="S5" s="395"/>
      <c r="T5" s="395"/>
      <c r="U5" s="395"/>
      <c r="V5" s="395"/>
      <c r="W5" s="395"/>
      <c r="X5" s="395"/>
      <c r="Y5" s="395"/>
      <c r="Z5" s="395"/>
      <c r="AA5" s="395"/>
      <c r="AB5" s="395"/>
      <c r="AC5" s="395"/>
      <c r="AD5" s="395"/>
      <c r="AE5" s="395"/>
      <c r="AH5" s="395" t="s">
        <v>19</v>
      </c>
      <c r="AI5" s="395"/>
    </row>
    <row r="6" spans="1:47" ht="7.5" customHeight="1"/>
    <row r="7" spans="1:47" ht="15" customHeight="1">
      <c r="C7" s="2" t="str">
        <f>IF(AH4="F","nata   il","nato   il")</f>
        <v>nato   il</v>
      </c>
      <c r="D7" s="199"/>
      <c r="E7" s="200" t="s">
        <v>6</v>
      </c>
      <c r="F7" s="201"/>
      <c r="G7" s="200" t="s">
        <v>6</v>
      </c>
      <c r="H7" s="357"/>
      <c r="I7" s="358"/>
      <c r="K7" s="2" t="s">
        <v>10</v>
      </c>
      <c r="L7" s="412"/>
      <c r="M7" s="401"/>
      <c r="N7" s="401"/>
      <c r="O7" s="401"/>
      <c r="P7" s="401"/>
      <c r="Q7" s="401"/>
      <c r="R7" s="401"/>
      <c r="S7" s="401"/>
      <c r="T7" s="401"/>
      <c r="U7" s="402"/>
      <c r="Z7" s="2" t="s">
        <v>11</v>
      </c>
      <c r="AA7" s="412"/>
      <c r="AB7" s="401"/>
      <c r="AC7" s="401"/>
      <c r="AD7" s="401"/>
      <c r="AE7" s="401"/>
      <c r="AF7" s="401"/>
      <c r="AG7" s="401"/>
      <c r="AH7" s="401"/>
      <c r="AI7" s="402"/>
    </row>
    <row r="8" spans="1:47" s="113" customFormat="1" ht="15" customHeight="1">
      <c r="D8" s="116" t="s">
        <v>7</v>
      </c>
      <c r="E8" s="117"/>
      <c r="F8" s="116" t="s">
        <v>8</v>
      </c>
      <c r="G8" s="117"/>
      <c r="H8" s="395" t="s">
        <v>9</v>
      </c>
      <c r="I8" s="395"/>
      <c r="L8" s="395" t="s">
        <v>12</v>
      </c>
      <c r="M8" s="395"/>
      <c r="N8" s="395"/>
      <c r="O8" s="395"/>
      <c r="P8" s="395"/>
      <c r="Q8" s="395"/>
      <c r="R8" s="395"/>
      <c r="S8" s="395"/>
      <c r="T8" s="395"/>
      <c r="U8" s="395"/>
    </row>
    <row r="10" spans="1:47" ht="15" customHeight="1">
      <c r="C10" s="2" t="s">
        <v>2</v>
      </c>
      <c r="D10" s="398"/>
      <c r="E10" s="399"/>
      <c r="G10" s="2" t="s">
        <v>3</v>
      </c>
      <c r="H10" s="398"/>
      <c r="I10" s="399"/>
      <c r="P10" s="2" t="s">
        <v>14</v>
      </c>
      <c r="Q10" s="412"/>
      <c r="R10" s="401"/>
      <c r="S10" s="99" t="s">
        <v>6</v>
      </c>
      <c r="T10" s="401"/>
      <c r="U10" s="402"/>
      <c r="V10" s="1" t="s">
        <v>266</v>
      </c>
      <c r="AG10" s="2" t="s">
        <v>13</v>
      </c>
      <c r="AH10" s="412"/>
      <c r="AI10" s="402"/>
    </row>
    <row r="11" spans="1:47" s="113" customFormat="1" ht="15" customHeight="1">
      <c r="P11" s="416" t="s">
        <v>268</v>
      </c>
      <c r="Q11" s="416"/>
      <c r="R11" s="416"/>
      <c r="S11" s="416"/>
      <c r="T11" s="416"/>
      <c r="U11" s="416"/>
      <c r="V11" s="416"/>
    </row>
    <row r="12" spans="1:47" ht="15" customHeight="1" thickBot="1"/>
    <row r="13" spans="1:47" ht="15" customHeight="1" thickTop="1" thickBot="1">
      <c r="A13" s="1" t="s">
        <v>280</v>
      </c>
      <c r="K13" s="9"/>
      <c r="L13" s="1" t="s">
        <v>15</v>
      </c>
      <c r="Q13" s="9"/>
      <c r="R13" s="1" t="s">
        <v>16</v>
      </c>
      <c r="AU13" s="212"/>
    </row>
    <row r="14" spans="1:47" ht="15" customHeight="1" thickTop="1"/>
    <row r="15" spans="1:47" s="115" customFormat="1" ht="15" customHeight="1">
      <c r="A15" s="396" t="str">
        <f>"(1) Se l'orario dell'" &amp; IF(AH4="F","alunna","alunno") &amp; " è ridotto, spiegare le motivazioni e/o le attività svolte in quelle ore in cui non è presente a scuola."</f>
        <v>(1) Se l'orario dell'alunno è ridotto, spiegare le motivazioni e/o le attività svolte in quelle ore in cui non è presente a scuola.</v>
      </c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  <c r="X15" s="396"/>
      <c r="Y15" s="396"/>
      <c r="Z15" s="396"/>
      <c r="AA15" s="396"/>
      <c r="AB15" s="396"/>
      <c r="AC15" s="396"/>
      <c r="AD15" s="396"/>
      <c r="AE15" s="396"/>
      <c r="AF15" s="396"/>
      <c r="AG15" s="396"/>
      <c r="AH15" s="396"/>
      <c r="AI15" s="396"/>
    </row>
    <row r="16" spans="1:47" ht="15" customHeight="1">
      <c r="A16" s="403"/>
      <c r="B16" s="404"/>
      <c r="C16" s="404"/>
      <c r="D16" s="404"/>
      <c r="E16" s="404"/>
      <c r="F16" s="404"/>
      <c r="G16" s="404"/>
      <c r="H16" s="404"/>
      <c r="I16" s="404"/>
      <c r="J16" s="404"/>
      <c r="K16" s="404"/>
      <c r="L16" s="404"/>
      <c r="M16" s="404"/>
      <c r="N16" s="404"/>
      <c r="O16" s="404"/>
      <c r="P16" s="404"/>
      <c r="Q16" s="404"/>
      <c r="R16" s="404"/>
      <c r="S16" s="404"/>
      <c r="T16" s="404"/>
      <c r="U16" s="404"/>
      <c r="V16" s="404"/>
      <c r="W16" s="404"/>
      <c r="X16" s="404"/>
      <c r="Y16" s="404"/>
      <c r="Z16" s="404"/>
      <c r="AA16" s="404"/>
      <c r="AB16" s="404"/>
      <c r="AC16" s="404"/>
      <c r="AD16" s="404"/>
      <c r="AE16" s="404"/>
      <c r="AF16" s="404"/>
      <c r="AG16" s="404"/>
      <c r="AH16" s="404"/>
      <c r="AI16" s="405"/>
    </row>
    <row r="17" spans="1:35" ht="15" customHeight="1">
      <c r="A17" s="406"/>
      <c r="B17" s="407"/>
      <c r="C17" s="407"/>
      <c r="D17" s="407"/>
      <c r="E17" s="407"/>
      <c r="F17" s="407"/>
      <c r="G17" s="407"/>
      <c r="H17" s="407"/>
      <c r="I17" s="407"/>
      <c r="J17" s="407"/>
      <c r="K17" s="407"/>
      <c r="L17" s="407"/>
      <c r="M17" s="407"/>
      <c r="N17" s="407"/>
      <c r="O17" s="407"/>
      <c r="P17" s="407"/>
      <c r="Q17" s="407"/>
      <c r="R17" s="407"/>
      <c r="S17" s="407"/>
      <c r="T17" s="407"/>
      <c r="U17" s="407"/>
      <c r="V17" s="407"/>
      <c r="W17" s="407"/>
      <c r="X17" s="407"/>
      <c r="Y17" s="407"/>
      <c r="Z17" s="407"/>
      <c r="AA17" s="407"/>
      <c r="AB17" s="407"/>
      <c r="AC17" s="407"/>
      <c r="AD17" s="407"/>
      <c r="AE17" s="407"/>
      <c r="AF17" s="407"/>
      <c r="AG17" s="407"/>
      <c r="AH17" s="407"/>
      <c r="AI17" s="408"/>
    </row>
    <row r="18" spans="1:35" ht="15" customHeight="1">
      <c r="A18" s="409"/>
      <c r="B18" s="410"/>
      <c r="C18" s="410"/>
      <c r="D18" s="410"/>
      <c r="E18" s="410"/>
      <c r="F18" s="410"/>
      <c r="G18" s="410"/>
      <c r="H18" s="410"/>
      <c r="I18" s="410"/>
      <c r="J18" s="410"/>
      <c r="K18" s="410"/>
      <c r="L18" s="410"/>
      <c r="M18" s="410"/>
      <c r="N18" s="410"/>
      <c r="O18" s="410"/>
      <c r="P18" s="410"/>
      <c r="Q18" s="410"/>
      <c r="R18" s="410"/>
      <c r="S18" s="410"/>
      <c r="T18" s="410"/>
      <c r="U18" s="410"/>
      <c r="V18" s="410"/>
      <c r="W18" s="410"/>
      <c r="X18" s="410"/>
      <c r="Y18" s="410"/>
      <c r="Z18" s="410"/>
      <c r="AA18" s="410"/>
      <c r="AB18" s="410"/>
      <c r="AC18" s="410"/>
      <c r="AD18" s="410"/>
      <c r="AE18" s="410"/>
      <c r="AF18" s="410"/>
      <c r="AG18" s="410"/>
      <c r="AH18" s="410"/>
      <c r="AI18" s="411"/>
    </row>
    <row r="21" spans="1:35" ht="15" customHeight="1" thickBot="1">
      <c r="A21" s="5" t="s">
        <v>45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5" customHeight="1" thickBot="1">
      <c r="A22" s="23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1"/>
    </row>
    <row r="23" spans="1:35" ht="15" customHeight="1" thickTop="1" thickBot="1">
      <c r="A23" s="33"/>
      <c r="B23" s="9"/>
      <c r="C23" s="32" t="s">
        <v>76</v>
      </c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3"/>
    </row>
    <row r="24" spans="1:35" ht="15" customHeight="1" thickTop="1" thickBot="1">
      <c r="A24" s="104"/>
      <c r="B24" s="9"/>
      <c r="C24" s="32" t="s">
        <v>77</v>
      </c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3"/>
    </row>
    <row r="25" spans="1:35" ht="15" customHeight="1" thickTop="1" thickBot="1">
      <c r="A25" s="104"/>
      <c r="B25" s="9"/>
      <c r="C25" s="32" t="s">
        <v>303</v>
      </c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3"/>
    </row>
    <row r="26" spans="1:35" ht="15" customHeight="1" thickTop="1" thickBot="1">
      <c r="A26" s="104"/>
      <c r="B26" s="9"/>
      <c r="C26" s="32" t="s">
        <v>304</v>
      </c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3"/>
    </row>
    <row r="27" spans="1:35" ht="15" customHeight="1" thickTop="1" thickBot="1">
      <c r="A27" s="104"/>
      <c r="B27" s="9"/>
      <c r="C27" s="32" t="s">
        <v>302</v>
      </c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</row>
    <row r="28" spans="1:35" ht="15" customHeight="1" thickTop="1" thickBot="1">
      <c r="A28" s="26"/>
      <c r="B28" s="9"/>
      <c r="C28" s="32" t="s">
        <v>78</v>
      </c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3"/>
    </row>
    <row r="29" spans="1:35" ht="15" customHeight="1" thickTop="1" thickBot="1">
      <c r="A29" s="26"/>
      <c r="B29" s="9"/>
      <c r="C29" s="32" t="s">
        <v>79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3"/>
    </row>
    <row r="30" spans="1:35" ht="15" customHeight="1" thickTop="1" thickBot="1">
      <c r="A30" s="26"/>
      <c r="B30" s="9"/>
      <c r="C30" s="32" t="s">
        <v>80</v>
      </c>
      <c r="D30" s="102"/>
      <c r="E30" s="102"/>
      <c r="F30" s="102"/>
      <c r="G30" s="102"/>
      <c r="H30" s="102"/>
      <c r="I30" s="102"/>
      <c r="J30" s="413"/>
      <c r="K30" s="414"/>
      <c r="L30" s="414"/>
      <c r="M30" s="414"/>
      <c r="N30" s="414"/>
      <c r="O30" s="414"/>
      <c r="P30" s="414"/>
      <c r="Q30" s="414"/>
      <c r="R30" s="414"/>
      <c r="S30" s="414"/>
      <c r="T30" s="414"/>
      <c r="U30" s="414"/>
      <c r="V30" s="414"/>
      <c r="W30" s="414"/>
      <c r="X30" s="414"/>
      <c r="Y30" s="414"/>
      <c r="Z30" s="414"/>
      <c r="AA30" s="414"/>
      <c r="AB30" s="414"/>
      <c r="AC30" s="414"/>
      <c r="AD30" s="414"/>
      <c r="AE30" s="414"/>
      <c r="AF30" s="414"/>
      <c r="AG30" s="414"/>
      <c r="AH30" s="415"/>
      <c r="AI30" s="27"/>
    </row>
    <row r="31" spans="1:35" ht="15" customHeight="1" thickTop="1" thickBo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0"/>
    </row>
    <row r="34" spans="1:35" ht="15" customHeight="1" thickBot="1">
      <c r="A34" s="5" t="s">
        <v>46</v>
      </c>
    </row>
    <row r="35" spans="1:35" ht="15" customHeight="1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</row>
    <row r="36" spans="1:35" ht="15" customHeight="1" thickBot="1">
      <c r="A36" s="26"/>
      <c r="B36" s="32" t="s">
        <v>152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27"/>
    </row>
    <row r="37" spans="1:35" ht="15" customHeight="1" thickTop="1" thickBot="1">
      <c r="A37" s="26"/>
      <c r="B37" s="9"/>
      <c r="C37" s="31" t="s">
        <v>81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27"/>
    </row>
    <row r="38" spans="1:35" ht="15" customHeight="1" thickTop="1" thickBot="1">
      <c r="A38" s="26"/>
      <c r="B38" s="9"/>
      <c r="C38" s="31" t="s">
        <v>82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27"/>
    </row>
    <row r="39" spans="1:35" ht="15" customHeight="1" thickTop="1" thickBot="1">
      <c r="A39" s="26"/>
      <c r="B39" s="9"/>
      <c r="C39" s="31" t="s">
        <v>83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27"/>
    </row>
    <row r="40" spans="1:35" ht="15" customHeight="1" thickTop="1">
      <c r="A40" s="26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27"/>
    </row>
    <row r="41" spans="1:35" ht="15" customHeight="1">
      <c r="A41" s="26"/>
      <c r="B41" s="32"/>
      <c r="C41" s="32"/>
      <c r="D41" s="32"/>
      <c r="E41" s="105" t="s">
        <v>153</v>
      </c>
      <c r="F41" s="398"/>
      <c r="G41" s="417"/>
      <c r="H41" s="399"/>
      <c r="I41" s="386"/>
      <c r="J41" s="387"/>
      <c r="K41" s="387"/>
      <c r="L41" s="387"/>
      <c r="M41" s="387"/>
      <c r="N41" s="387"/>
      <c r="O41" s="387"/>
      <c r="P41" s="387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387"/>
      <c r="AG41" s="387"/>
      <c r="AH41" s="388"/>
      <c r="AI41" s="27"/>
    </row>
    <row r="42" spans="1:35" ht="15" customHeight="1">
      <c r="A42" s="26"/>
      <c r="B42" s="32"/>
      <c r="C42" s="32"/>
      <c r="D42" s="32"/>
      <c r="E42" s="32"/>
      <c r="F42" s="400" t="s">
        <v>48</v>
      </c>
      <c r="G42" s="400"/>
      <c r="H42" s="400"/>
      <c r="I42" s="400" t="s">
        <v>47</v>
      </c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400"/>
      <c r="Z42" s="400"/>
      <c r="AA42" s="400"/>
      <c r="AB42" s="400"/>
      <c r="AC42" s="400"/>
      <c r="AD42" s="400"/>
      <c r="AE42" s="400"/>
      <c r="AF42" s="400"/>
      <c r="AG42" s="400"/>
      <c r="AH42" s="400"/>
      <c r="AI42" s="27"/>
    </row>
    <row r="43" spans="1:35" ht="15" customHeight="1">
      <c r="A43" s="26"/>
      <c r="B43" s="32"/>
      <c r="C43" s="32"/>
      <c r="D43" s="32"/>
      <c r="E43" s="32"/>
      <c r="F43" s="106"/>
      <c r="G43" s="106"/>
      <c r="H43" s="106"/>
      <c r="I43" s="106"/>
      <c r="J43" s="106"/>
      <c r="K43" s="106"/>
      <c r="L43" s="106"/>
      <c r="M43" s="106"/>
      <c r="N43" s="107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27"/>
    </row>
    <row r="44" spans="1:35" ht="15" customHeight="1">
      <c r="A44" s="26"/>
      <c r="B44" s="32"/>
      <c r="C44" s="32"/>
      <c r="D44" s="32"/>
      <c r="E44" s="105" t="s">
        <v>154</v>
      </c>
      <c r="F44" s="386"/>
      <c r="G44" s="387"/>
      <c r="H44" s="387"/>
      <c r="I44" s="387"/>
      <c r="J44" s="387"/>
      <c r="K44" s="387"/>
      <c r="L44" s="387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8"/>
      <c r="Z44" s="32"/>
      <c r="AA44" s="32"/>
      <c r="AB44" s="105" t="s">
        <v>155</v>
      </c>
      <c r="AC44" s="93"/>
      <c r="AD44" s="108" t="s">
        <v>6</v>
      </c>
      <c r="AE44" s="95"/>
      <c r="AF44" s="108" t="s">
        <v>6</v>
      </c>
      <c r="AG44" s="401"/>
      <c r="AH44" s="402"/>
      <c r="AI44" s="27"/>
    </row>
    <row r="45" spans="1:35" ht="15" customHeight="1">
      <c r="A45" s="26"/>
      <c r="B45" s="32"/>
      <c r="C45" s="32"/>
      <c r="D45" s="32"/>
      <c r="E45" s="32"/>
      <c r="F45" s="106"/>
      <c r="G45" s="106"/>
      <c r="H45" s="106"/>
      <c r="I45" s="107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7"/>
      <c r="U45" s="107"/>
      <c r="V45" s="32"/>
      <c r="W45" s="32"/>
      <c r="X45" s="32"/>
      <c r="Y45" s="32"/>
      <c r="Z45" s="32"/>
      <c r="AA45" s="32"/>
      <c r="AB45" s="107"/>
      <c r="AC45" s="118" t="s">
        <v>7</v>
      </c>
      <c r="AD45" s="119"/>
      <c r="AE45" s="118" t="s">
        <v>8</v>
      </c>
      <c r="AF45" s="119"/>
      <c r="AG45" s="400" t="s">
        <v>9</v>
      </c>
      <c r="AH45" s="400"/>
      <c r="AI45" s="27"/>
    </row>
    <row r="46" spans="1:35" ht="15" customHeight="1" thickBot="1">
      <c r="A46" s="28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30"/>
    </row>
    <row r="49" spans="1:35" ht="15" customHeight="1" thickBot="1">
      <c r="A49" s="5" t="s">
        <v>237</v>
      </c>
    </row>
    <row r="50" spans="1:35" ht="15" customHeight="1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</row>
    <row r="51" spans="1:35" ht="15" customHeight="1">
      <c r="A51" s="26"/>
      <c r="B51" s="71" t="s">
        <v>238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27"/>
    </row>
    <row r="52" spans="1:35" s="72" customFormat="1" ht="15" customHeight="1">
      <c r="A52" s="73"/>
      <c r="B52" s="166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8"/>
      <c r="AI52" s="74"/>
    </row>
    <row r="53" spans="1:35" s="132" customFormat="1" ht="15" customHeight="1">
      <c r="A53" s="130"/>
      <c r="B53" s="169"/>
      <c r="C53" s="397" t="s">
        <v>239</v>
      </c>
      <c r="D53" s="397"/>
      <c r="E53" s="397"/>
      <c r="F53" s="397"/>
      <c r="G53" s="397"/>
      <c r="H53" s="397"/>
      <c r="I53" s="397"/>
      <c r="J53" s="397" t="s">
        <v>23</v>
      </c>
      <c r="K53" s="397"/>
      <c r="L53" s="397"/>
      <c r="M53" s="397"/>
      <c r="N53" s="397"/>
      <c r="O53" s="397"/>
      <c r="P53" s="397"/>
      <c r="Q53" s="170"/>
      <c r="R53" s="397" t="s">
        <v>240</v>
      </c>
      <c r="S53" s="397"/>
      <c r="T53" s="397"/>
      <c r="U53" s="397"/>
      <c r="V53" s="397"/>
      <c r="W53" s="397"/>
      <c r="X53" s="397"/>
      <c r="Y53" s="397"/>
      <c r="Z53" s="397"/>
      <c r="AA53" s="397"/>
      <c r="AB53" s="397"/>
      <c r="AC53" s="397"/>
      <c r="AD53" s="397"/>
      <c r="AE53" s="397"/>
      <c r="AF53" s="397"/>
      <c r="AG53" s="397"/>
      <c r="AH53" s="171"/>
      <c r="AI53" s="131"/>
    </row>
    <row r="54" spans="1:35" ht="15" customHeight="1">
      <c r="A54" s="26"/>
      <c r="B54" s="172"/>
      <c r="C54" s="385"/>
      <c r="D54" s="385"/>
      <c r="E54" s="385"/>
      <c r="F54" s="385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173"/>
      <c r="R54" s="386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  <c r="AC54" s="387"/>
      <c r="AD54" s="387"/>
      <c r="AE54" s="387"/>
      <c r="AF54" s="387"/>
      <c r="AG54" s="388"/>
      <c r="AH54" s="174"/>
      <c r="AI54" s="27"/>
    </row>
    <row r="55" spans="1:35" ht="15" customHeight="1">
      <c r="A55" s="26"/>
      <c r="B55" s="172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4"/>
      <c r="AI55" s="27"/>
    </row>
    <row r="56" spans="1:35" ht="15" customHeight="1">
      <c r="A56" s="26"/>
      <c r="B56" s="172"/>
      <c r="C56" s="385"/>
      <c r="D56" s="385"/>
      <c r="E56" s="385"/>
      <c r="F56" s="385"/>
      <c r="G56" s="385"/>
      <c r="H56" s="385"/>
      <c r="I56" s="385"/>
      <c r="J56" s="385"/>
      <c r="K56" s="385"/>
      <c r="L56" s="385"/>
      <c r="M56" s="385"/>
      <c r="N56" s="385"/>
      <c r="O56" s="385"/>
      <c r="P56" s="385"/>
      <c r="Q56" s="173"/>
      <c r="R56" s="386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387"/>
      <c r="AG56" s="388"/>
      <c r="AH56" s="174"/>
      <c r="AI56" s="27"/>
    </row>
    <row r="57" spans="1:35" ht="15" customHeight="1">
      <c r="A57" s="26"/>
      <c r="B57" s="172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4"/>
      <c r="AI57" s="27"/>
    </row>
    <row r="58" spans="1:35" ht="15" customHeight="1">
      <c r="A58" s="26"/>
      <c r="B58" s="172"/>
      <c r="C58" s="385"/>
      <c r="D58" s="385"/>
      <c r="E58" s="385"/>
      <c r="F58" s="385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173"/>
      <c r="R58" s="386"/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7"/>
      <c r="AF58" s="387"/>
      <c r="AG58" s="388"/>
      <c r="AH58" s="174"/>
      <c r="AI58" s="27"/>
    </row>
    <row r="59" spans="1:35" ht="15" customHeight="1">
      <c r="A59" s="26"/>
      <c r="B59" s="172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4"/>
      <c r="AI59" s="27"/>
    </row>
    <row r="60" spans="1:35" ht="15" customHeight="1">
      <c r="A60" s="26"/>
      <c r="B60" s="172"/>
      <c r="C60" s="385"/>
      <c r="D60" s="385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5"/>
      <c r="P60" s="385"/>
      <c r="Q60" s="173"/>
      <c r="R60" s="386"/>
      <c r="S60" s="387"/>
      <c r="T60" s="387"/>
      <c r="U60" s="387"/>
      <c r="V60" s="387"/>
      <c r="W60" s="387"/>
      <c r="X60" s="387"/>
      <c r="Y60" s="387"/>
      <c r="Z60" s="387"/>
      <c r="AA60" s="387"/>
      <c r="AB60" s="387"/>
      <c r="AC60" s="387"/>
      <c r="AD60" s="387"/>
      <c r="AE60" s="387"/>
      <c r="AF60" s="387"/>
      <c r="AG60" s="388"/>
      <c r="AH60" s="174"/>
      <c r="AI60" s="27"/>
    </row>
    <row r="61" spans="1:35" ht="15" customHeight="1">
      <c r="A61" s="26"/>
      <c r="B61" s="172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4"/>
      <c r="AI61" s="27"/>
    </row>
    <row r="62" spans="1:35" ht="15" customHeight="1">
      <c r="A62" s="26"/>
      <c r="B62" s="172"/>
      <c r="C62" s="385"/>
      <c r="D62" s="385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173"/>
      <c r="R62" s="386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387"/>
      <c r="AD62" s="387"/>
      <c r="AE62" s="387"/>
      <c r="AF62" s="387"/>
      <c r="AG62" s="388"/>
      <c r="AH62" s="174"/>
      <c r="AI62" s="27"/>
    </row>
    <row r="63" spans="1:35" ht="15" customHeight="1">
      <c r="A63" s="26"/>
      <c r="B63" s="172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4"/>
      <c r="AI63" s="27"/>
    </row>
    <row r="64" spans="1:35" ht="15" customHeight="1">
      <c r="A64" s="26"/>
      <c r="B64" s="172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173"/>
      <c r="R64" s="386"/>
      <c r="S64" s="387"/>
      <c r="T64" s="387"/>
      <c r="U64" s="387"/>
      <c r="V64" s="387"/>
      <c r="W64" s="387"/>
      <c r="X64" s="387"/>
      <c r="Y64" s="387"/>
      <c r="Z64" s="387"/>
      <c r="AA64" s="387"/>
      <c r="AB64" s="387"/>
      <c r="AC64" s="387"/>
      <c r="AD64" s="387"/>
      <c r="AE64" s="387"/>
      <c r="AF64" s="387"/>
      <c r="AG64" s="388"/>
      <c r="AH64" s="174"/>
      <c r="AI64" s="27"/>
    </row>
    <row r="65" spans="1:35" ht="15" customHeight="1">
      <c r="A65" s="26"/>
      <c r="B65" s="172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4"/>
      <c r="AI65" s="27"/>
    </row>
    <row r="66" spans="1:35" ht="15" customHeight="1">
      <c r="A66" s="26"/>
      <c r="B66" s="172"/>
      <c r="C66" s="385"/>
      <c r="D66" s="385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173"/>
      <c r="R66" s="386"/>
      <c r="S66" s="387"/>
      <c r="T66" s="387"/>
      <c r="U66" s="387"/>
      <c r="V66" s="387"/>
      <c r="W66" s="387"/>
      <c r="X66" s="387"/>
      <c r="Y66" s="387"/>
      <c r="Z66" s="387"/>
      <c r="AA66" s="387"/>
      <c r="AB66" s="387"/>
      <c r="AC66" s="387"/>
      <c r="AD66" s="387"/>
      <c r="AE66" s="387"/>
      <c r="AF66" s="387"/>
      <c r="AG66" s="388"/>
      <c r="AH66" s="174"/>
      <c r="AI66" s="27"/>
    </row>
    <row r="67" spans="1:35" ht="15" customHeight="1">
      <c r="A67" s="26"/>
      <c r="B67" s="172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4"/>
      <c r="AI67" s="27"/>
    </row>
    <row r="68" spans="1:35" ht="15" customHeight="1">
      <c r="A68" s="26"/>
      <c r="B68" s="172"/>
      <c r="C68" s="385"/>
      <c r="D68" s="385"/>
      <c r="E68" s="385"/>
      <c r="F68" s="385"/>
      <c r="G68" s="385"/>
      <c r="H68" s="385"/>
      <c r="I68" s="385"/>
      <c r="J68" s="385"/>
      <c r="K68" s="385"/>
      <c r="L68" s="385"/>
      <c r="M68" s="385"/>
      <c r="N68" s="385"/>
      <c r="O68" s="385"/>
      <c r="P68" s="385"/>
      <c r="Q68" s="173"/>
      <c r="R68" s="386"/>
      <c r="S68" s="387"/>
      <c r="T68" s="387"/>
      <c r="U68" s="387"/>
      <c r="V68" s="387"/>
      <c r="W68" s="387"/>
      <c r="X68" s="387"/>
      <c r="Y68" s="387"/>
      <c r="Z68" s="387"/>
      <c r="AA68" s="387"/>
      <c r="AB68" s="387"/>
      <c r="AC68" s="387"/>
      <c r="AD68" s="387"/>
      <c r="AE68" s="387"/>
      <c r="AF68" s="387"/>
      <c r="AG68" s="388"/>
      <c r="AH68" s="174"/>
      <c r="AI68" s="27"/>
    </row>
    <row r="69" spans="1:35" ht="15" customHeight="1">
      <c r="A69" s="26"/>
      <c r="B69" s="172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4"/>
      <c r="AI69" s="27"/>
    </row>
    <row r="70" spans="1:35" ht="15" customHeight="1">
      <c r="A70" s="26"/>
      <c r="B70" s="172"/>
      <c r="C70" s="385"/>
      <c r="D70" s="385"/>
      <c r="E70" s="385"/>
      <c r="F70" s="385"/>
      <c r="G70" s="385"/>
      <c r="H70" s="385"/>
      <c r="I70" s="385"/>
      <c r="J70" s="385"/>
      <c r="K70" s="385"/>
      <c r="L70" s="385"/>
      <c r="M70" s="385"/>
      <c r="N70" s="385"/>
      <c r="O70" s="385"/>
      <c r="P70" s="385"/>
      <c r="Q70" s="173"/>
      <c r="R70" s="386"/>
      <c r="S70" s="387"/>
      <c r="T70" s="387"/>
      <c r="U70" s="387"/>
      <c r="V70" s="387"/>
      <c r="W70" s="387"/>
      <c r="X70" s="387"/>
      <c r="Y70" s="387"/>
      <c r="Z70" s="387"/>
      <c r="AA70" s="387"/>
      <c r="AB70" s="387"/>
      <c r="AC70" s="387"/>
      <c r="AD70" s="387"/>
      <c r="AE70" s="387"/>
      <c r="AF70" s="387"/>
      <c r="AG70" s="388"/>
      <c r="AH70" s="174"/>
      <c r="AI70" s="27"/>
    </row>
    <row r="71" spans="1:35" ht="15" customHeight="1">
      <c r="A71" s="26"/>
      <c r="B71" s="172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4"/>
      <c r="AI71" s="27"/>
    </row>
    <row r="72" spans="1:35" ht="15" customHeight="1">
      <c r="A72" s="26"/>
      <c r="B72" s="172"/>
      <c r="C72" s="385"/>
      <c r="D72" s="385"/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173"/>
      <c r="R72" s="386"/>
      <c r="S72" s="387"/>
      <c r="T72" s="387"/>
      <c r="U72" s="387"/>
      <c r="V72" s="387"/>
      <c r="W72" s="387"/>
      <c r="X72" s="387"/>
      <c r="Y72" s="387"/>
      <c r="Z72" s="387"/>
      <c r="AA72" s="387"/>
      <c r="AB72" s="387"/>
      <c r="AC72" s="387"/>
      <c r="AD72" s="387"/>
      <c r="AE72" s="387"/>
      <c r="AF72" s="387"/>
      <c r="AG72" s="388"/>
      <c r="AH72" s="174"/>
      <c r="AI72" s="27"/>
    </row>
    <row r="73" spans="1:35" ht="15" customHeight="1">
      <c r="A73" s="26"/>
      <c r="B73" s="172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4"/>
      <c r="AI73" s="27"/>
    </row>
    <row r="74" spans="1:35" ht="15" customHeight="1">
      <c r="A74" s="26"/>
      <c r="B74" s="172"/>
      <c r="C74" s="385"/>
      <c r="D74" s="385"/>
      <c r="E74" s="385"/>
      <c r="F74" s="385"/>
      <c r="G74" s="385"/>
      <c r="H74" s="385"/>
      <c r="I74" s="385"/>
      <c r="J74" s="385"/>
      <c r="K74" s="385"/>
      <c r="L74" s="385"/>
      <c r="M74" s="385"/>
      <c r="N74" s="385"/>
      <c r="O74" s="385"/>
      <c r="P74" s="385"/>
      <c r="Q74" s="173"/>
      <c r="R74" s="386"/>
      <c r="S74" s="387"/>
      <c r="T74" s="387"/>
      <c r="U74" s="387"/>
      <c r="V74" s="387"/>
      <c r="W74" s="387"/>
      <c r="X74" s="387"/>
      <c r="Y74" s="387"/>
      <c r="Z74" s="387"/>
      <c r="AA74" s="387"/>
      <c r="AB74" s="387"/>
      <c r="AC74" s="387"/>
      <c r="AD74" s="387"/>
      <c r="AE74" s="387"/>
      <c r="AF74" s="387"/>
      <c r="AG74" s="388"/>
      <c r="AH74" s="174"/>
      <c r="AI74" s="27"/>
    </row>
    <row r="75" spans="1:35" ht="15" customHeight="1">
      <c r="A75" s="26"/>
      <c r="B75" s="172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4"/>
      <c r="AI75" s="27"/>
    </row>
    <row r="76" spans="1:35" ht="15" customHeight="1">
      <c r="A76" s="26"/>
      <c r="B76" s="172"/>
      <c r="C76" s="385"/>
      <c r="D76" s="385"/>
      <c r="E76" s="385"/>
      <c r="F76" s="385"/>
      <c r="G76" s="385"/>
      <c r="H76" s="385"/>
      <c r="I76" s="385"/>
      <c r="J76" s="385"/>
      <c r="K76" s="385"/>
      <c r="L76" s="385"/>
      <c r="M76" s="385"/>
      <c r="N76" s="385"/>
      <c r="O76" s="385"/>
      <c r="P76" s="385"/>
      <c r="Q76" s="173"/>
      <c r="R76" s="386"/>
      <c r="S76" s="387"/>
      <c r="T76" s="387"/>
      <c r="U76" s="387"/>
      <c r="V76" s="387"/>
      <c r="W76" s="387"/>
      <c r="X76" s="387"/>
      <c r="Y76" s="387"/>
      <c r="Z76" s="387"/>
      <c r="AA76" s="387"/>
      <c r="AB76" s="387"/>
      <c r="AC76" s="387"/>
      <c r="AD76" s="387"/>
      <c r="AE76" s="387"/>
      <c r="AF76" s="387"/>
      <c r="AG76" s="388"/>
      <c r="AH76" s="174"/>
      <c r="AI76" s="27"/>
    </row>
    <row r="77" spans="1:35" ht="14.25" customHeight="1">
      <c r="A77" s="26"/>
      <c r="B77" s="175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77"/>
      <c r="AI77" s="27"/>
    </row>
    <row r="78" spans="1:35" ht="14.25" customHeight="1">
      <c r="A78" s="26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27"/>
    </row>
    <row r="79" spans="1:35" ht="14.25" customHeight="1">
      <c r="A79" s="26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27"/>
    </row>
    <row r="80" spans="1:35" ht="15" customHeight="1">
      <c r="A80" s="26"/>
      <c r="B80" s="71" t="s">
        <v>241</v>
      </c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27"/>
    </row>
    <row r="81" spans="1:35" s="72" customFormat="1" ht="15" customHeight="1">
      <c r="A81" s="73"/>
      <c r="B81" s="166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8"/>
      <c r="AI81" s="74"/>
    </row>
    <row r="82" spans="1:35" s="132" customFormat="1" ht="15" customHeight="1">
      <c r="A82" s="130"/>
      <c r="B82" s="169"/>
      <c r="C82" s="397" t="s">
        <v>239</v>
      </c>
      <c r="D82" s="397"/>
      <c r="E82" s="397"/>
      <c r="F82" s="397"/>
      <c r="G82" s="397"/>
      <c r="H82" s="397"/>
      <c r="I82" s="397"/>
      <c r="J82" s="397" t="s">
        <v>23</v>
      </c>
      <c r="K82" s="397"/>
      <c r="L82" s="397"/>
      <c r="M82" s="397"/>
      <c r="N82" s="397"/>
      <c r="O82" s="397"/>
      <c r="P82" s="397"/>
      <c r="Q82" s="170"/>
      <c r="R82" s="397" t="s">
        <v>242</v>
      </c>
      <c r="S82" s="397"/>
      <c r="T82" s="397"/>
      <c r="U82" s="397"/>
      <c r="V82" s="397"/>
      <c r="W82" s="397"/>
      <c r="X82" s="397"/>
      <c r="Y82" s="397"/>
      <c r="Z82" s="397"/>
      <c r="AA82" s="397"/>
      <c r="AB82" s="397"/>
      <c r="AC82" s="397"/>
      <c r="AD82" s="397"/>
      <c r="AE82" s="397"/>
      <c r="AF82" s="397"/>
      <c r="AG82" s="397"/>
      <c r="AH82" s="171"/>
      <c r="AI82" s="131"/>
    </row>
    <row r="83" spans="1:35" ht="15" customHeight="1">
      <c r="A83" s="26"/>
      <c r="B83" s="172"/>
      <c r="C83" s="385"/>
      <c r="D83" s="385"/>
      <c r="E83" s="385"/>
      <c r="F83" s="385"/>
      <c r="G83" s="385"/>
      <c r="H83" s="385"/>
      <c r="I83" s="385"/>
      <c r="J83" s="385"/>
      <c r="K83" s="385"/>
      <c r="L83" s="385"/>
      <c r="M83" s="385"/>
      <c r="N83" s="385"/>
      <c r="O83" s="385"/>
      <c r="P83" s="385"/>
      <c r="Q83" s="173"/>
      <c r="R83" s="386"/>
      <c r="S83" s="387"/>
      <c r="T83" s="387"/>
      <c r="U83" s="387"/>
      <c r="V83" s="387"/>
      <c r="W83" s="387"/>
      <c r="X83" s="387"/>
      <c r="Y83" s="387"/>
      <c r="Z83" s="387"/>
      <c r="AA83" s="387"/>
      <c r="AB83" s="387"/>
      <c r="AC83" s="387"/>
      <c r="AD83" s="387"/>
      <c r="AE83" s="387"/>
      <c r="AF83" s="387"/>
      <c r="AG83" s="388"/>
      <c r="AH83" s="174"/>
      <c r="AI83" s="27"/>
    </row>
    <row r="84" spans="1:35" ht="15" customHeight="1">
      <c r="A84" s="26"/>
      <c r="B84" s="172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4"/>
      <c r="AI84" s="27"/>
    </row>
    <row r="85" spans="1:35" ht="15" customHeight="1">
      <c r="A85" s="26"/>
      <c r="B85" s="172"/>
      <c r="C85" s="385"/>
      <c r="D85" s="385"/>
      <c r="E85" s="385"/>
      <c r="F85" s="385"/>
      <c r="G85" s="385"/>
      <c r="H85" s="385"/>
      <c r="I85" s="385"/>
      <c r="J85" s="385"/>
      <c r="K85" s="385"/>
      <c r="L85" s="385"/>
      <c r="M85" s="385"/>
      <c r="N85" s="385"/>
      <c r="O85" s="385"/>
      <c r="P85" s="385"/>
      <c r="Q85" s="173"/>
      <c r="R85" s="386"/>
      <c r="S85" s="387"/>
      <c r="T85" s="387"/>
      <c r="U85" s="387"/>
      <c r="V85" s="387"/>
      <c r="W85" s="387"/>
      <c r="X85" s="387"/>
      <c r="Y85" s="387"/>
      <c r="Z85" s="387"/>
      <c r="AA85" s="387"/>
      <c r="AB85" s="387"/>
      <c r="AC85" s="387"/>
      <c r="AD85" s="387"/>
      <c r="AE85" s="387"/>
      <c r="AF85" s="387"/>
      <c r="AG85" s="388"/>
      <c r="AH85" s="174"/>
      <c r="AI85" s="27"/>
    </row>
    <row r="86" spans="1:35" ht="15" customHeight="1">
      <c r="A86" s="26"/>
      <c r="B86" s="175"/>
      <c r="C86" s="176"/>
      <c r="D86" s="176"/>
      <c r="E86" s="176"/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76"/>
      <c r="AH86" s="177"/>
      <c r="AI86" s="27"/>
    </row>
    <row r="87" spans="1:35" ht="14.25" customHeight="1" thickBot="1">
      <c r="A87" s="28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0"/>
    </row>
    <row r="88" spans="1:35" ht="14.25" customHeight="1"/>
    <row r="89" spans="1:35" ht="14.25" customHeight="1"/>
    <row r="91" spans="1:35" ht="15" customHeight="1" thickBot="1">
      <c r="A91" s="5" t="s">
        <v>17</v>
      </c>
    </row>
    <row r="92" spans="1:35" ht="15" customHeight="1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</row>
    <row r="93" spans="1:35" ht="15" customHeight="1">
      <c r="A93" s="26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27"/>
    </row>
    <row r="94" spans="1:35" ht="15" customHeight="1">
      <c r="A94" s="26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27"/>
    </row>
    <row r="95" spans="1:35" ht="15" customHeight="1">
      <c r="A95" s="26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27"/>
    </row>
    <row r="96" spans="1:35" ht="15" customHeight="1">
      <c r="A96" s="26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27"/>
    </row>
    <row r="97" spans="1:35" ht="15" customHeight="1">
      <c r="A97" s="26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27"/>
    </row>
    <row r="98" spans="1:35" ht="15" customHeight="1">
      <c r="A98" s="26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27"/>
    </row>
    <row r="99" spans="1:35" ht="15" customHeight="1" thickBot="1">
      <c r="A99" s="2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30"/>
    </row>
    <row r="102" spans="1:35" ht="15" customHeight="1">
      <c r="AC102" s="92" t="s">
        <v>243</v>
      </c>
      <c r="AD102" s="110" t="str">
        <f>IF(HOME!Z13&lt;&gt;"",HOME!Z13,"")</f>
        <v/>
      </c>
      <c r="AE102" s="99" t="s">
        <v>6</v>
      </c>
      <c r="AF102" s="111" t="str">
        <f>IF(HOME!AB13&lt;&gt;"",HOME!AB13,"")</f>
        <v/>
      </c>
      <c r="AG102" s="99" t="s">
        <v>6</v>
      </c>
      <c r="AH102" s="389" t="str">
        <f>IF(HOME!AD13&lt;&gt;"",HOME!AD13,"")</f>
        <v/>
      </c>
      <c r="AI102" s="390"/>
    </row>
    <row r="103" spans="1:35" ht="15" customHeight="1">
      <c r="AC103" s="91"/>
      <c r="AD103" s="116" t="s">
        <v>7</v>
      </c>
      <c r="AE103" s="117"/>
      <c r="AF103" s="116" t="s">
        <v>8</v>
      </c>
      <c r="AG103" s="117"/>
      <c r="AH103" s="120" t="s">
        <v>9</v>
      </c>
      <c r="AI103" s="120"/>
    </row>
    <row r="104" spans="1:35" ht="15" customHeight="1">
      <c r="AC104" s="92" t="s">
        <v>249</v>
      </c>
      <c r="AD104" s="391" t="str">
        <f>IF(HOME!L13&lt;&gt;"",HOME!L13,"")</f>
        <v>Pietrasanta</v>
      </c>
      <c r="AE104" s="392"/>
      <c r="AF104" s="392"/>
      <c r="AG104" s="392"/>
      <c r="AH104" s="392"/>
      <c r="AI104" s="393"/>
    </row>
  </sheetData>
  <mergeCells count="77">
    <mergeCell ref="F41:H41"/>
    <mergeCell ref="F42:H42"/>
    <mergeCell ref="I41:AH41"/>
    <mergeCell ref="I42:AH42"/>
    <mergeCell ref="F44:Y44"/>
    <mergeCell ref="AG45:AH45"/>
    <mergeCell ref="AG44:AH44"/>
    <mergeCell ref="D10:E10"/>
    <mergeCell ref="A16:AI18"/>
    <mergeCell ref="D4:Q4"/>
    <mergeCell ref="R4:AE4"/>
    <mergeCell ref="H7:I7"/>
    <mergeCell ref="H8:I8"/>
    <mergeCell ref="L7:U7"/>
    <mergeCell ref="AH10:AI10"/>
    <mergeCell ref="Q10:R10"/>
    <mergeCell ref="T10:U10"/>
    <mergeCell ref="AA7:AI7"/>
    <mergeCell ref="L8:U8"/>
    <mergeCell ref="J30:AH30"/>
    <mergeCell ref="P11:V11"/>
    <mergeCell ref="H10:I10"/>
    <mergeCell ref="C85:I85"/>
    <mergeCell ref="J85:P85"/>
    <mergeCell ref="R85:AG85"/>
    <mergeCell ref="C83:I83"/>
    <mergeCell ref="J83:P83"/>
    <mergeCell ref="R54:AG54"/>
    <mergeCell ref="J56:P56"/>
    <mergeCell ref="R56:AG56"/>
    <mergeCell ref="C58:I58"/>
    <mergeCell ref="J58:P58"/>
    <mergeCell ref="R58:AG58"/>
    <mergeCell ref="C60:I60"/>
    <mergeCell ref="J60:P60"/>
    <mergeCell ref="R60:AG60"/>
    <mergeCell ref="C56:I56"/>
    <mergeCell ref="AH102:AI102"/>
    <mergeCell ref="AD104:AI104"/>
    <mergeCell ref="AH4:AI4"/>
    <mergeCell ref="AH5:AI5"/>
    <mergeCell ref="D5:Q5"/>
    <mergeCell ref="R5:AE5"/>
    <mergeCell ref="A15:AI15"/>
    <mergeCell ref="C82:I82"/>
    <mergeCell ref="J82:P82"/>
    <mergeCell ref="R82:AG82"/>
    <mergeCell ref="R83:AG83"/>
    <mergeCell ref="C53:I53"/>
    <mergeCell ref="J53:P53"/>
    <mergeCell ref="R53:AG53"/>
    <mergeCell ref="C54:I54"/>
    <mergeCell ref="J54:P54"/>
    <mergeCell ref="C62:I62"/>
    <mergeCell ref="J62:P62"/>
    <mergeCell ref="R62:AG62"/>
    <mergeCell ref="C64:I64"/>
    <mergeCell ref="J64:P64"/>
    <mergeCell ref="R64:AG64"/>
    <mergeCell ref="C66:I66"/>
    <mergeCell ref="J66:P66"/>
    <mergeCell ref="R66:AG66"/>
    <mergeCell ref="C68:I68"/>
    <mergeCell ref="J68:P68"/>
    <mergeCell ref="R68:AG68"/>
    <mergeCell ref="C70:I70"/>
    <mergeCell ref="J70:P70"/>
    <mergeCell ref="R70:AG70"/>
    <mergeCell ref="C72:I72"/>
    <mergeCell ref="J72:P72"/>
    <mergeCell ref="R72:AG72"/>
    <mergeCell ref="C74:I74"/>
    <mergeCell ref="J74:P74"/>
    <mergeCell ref="R74:AG74"/>
    <mergeCell ref="C76:I76"/>
    <mergeCell ref="J76:P76"/>
    <mergeCell ref="R76:AG76"/>
  </mergeCells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N100"/>
  <sheetViews>
    <sheetView workbookViewId="0">
      <pane ySplit="5" topLeftCell="A99" activePane="bottomLeft" state="frozen"/>
      <selection pane="bottomLeft"/>
    </sheetView>
  </sheetViews>
  <sheetFormatPr defaultColWidth="2.85546875" defaultRowHeight="15" customHeight="1"/>
  <cols>
    <col min="1" max="16384" width="2.85546875" style="1"/>
  </cols>
  <sheetData>
    <row r="1" spans="1:35" ht="15" customHeight="1">
      <c r="A1" s="3" t="str">
        <f>Stampa!J2 &amp; " " &amp; Stampa!J3</f>
        <v>Istituto Comprensivo Statale Pietrasanta 2</v>
      </c>
      <c r="AI1" s="4" t="str">
        <f>Stampa!J37 &amp; " " &amp; Stampa!J38</f>
        <v xml:space="preserve">Scuola Statale  </v>
      </c>
    </row>
    <row r="2" spans="1:35" ht="22.5" customHeight="1">
      <c r="S2" s="19" t="s">
        <v>263</v>
      </c>
    </row>
    <row r="4" spans="1:35" ht="15" customHeight="1">
      <c r="C4" s="2" t="str">
        <f>IF(Modulo!AH4="F","Alunna","Alunno")</f>
        <v>Alunno</v>
      </c>
      <c r="D4" s="343" t="str">
        <f>IF(HOME!D4&lt;&gt;"",HOME!D4,"")</f>
        <v/>
      </c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5"/>
      <c r="T4" s="343" t="str">
        <f>IF(HOME!R4&lt;&gt;"",HOME!R4,"")</f>
        <v/>
      </c>
      <c r="U4" s="344"/>
      <c r="V4" s="344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5"/>
    </row>
    <row r="5" spans="1:35" ht="15" customHeight="1">
      <c r="D5" s="441" t="s">
        <v>4</v>
      </c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 t="s">
        <v>5</v>
      </c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1"/>
      <c r="AI5" s="441"/>
    </row>
    <row r="6" spans="1:35" ht="7.5" customHeight="1"/>
    <row r="9" spans="1:35" ht="15" customHeight="1" thickBot="1">
      <c r="A9" s="35" t="s">
        <v>158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ht="15" customHeight="1">
      <c r="A10" s="3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5"/>
    </row>
    <row r="11" spans="1:35" ht="15" customHeight="1">
      <c r="A11" s="26"/>
      <c r="B11" s="451"/>
      <c r="C11" s="451"/>
      <c r="D11" s="451"/>
      <c r="E11" s="451"/>
      <c r="F11" s="451"/>
      <c r="G11" s="451"/>
      <c r="H11" s="440" t="s">
        <v>156</v>
      </c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 t="s">
        <v>163</v>
      </c>
      <c r="W11" s="440"/>
      <c r="X11" s="440"/>
      <c r="Y11" s="440"/>
      <c r="Z11" s="440"/>
      <c r="AA11" s="440"/>
      <c r="AB11" s="440"/>
      <c r="AC11" s="440"/>
      <c r="AD11" s="440"/>
      <c r="AE11" s="440"/>
      <c r="AF11" s="440"/>
      <c r="AG11" s="440"/>
      <c r="AH11" s="440"/>
      <c r="AI11" s="27"/>
    </row>
    <row r="12" spans="1:35" ht="15" customHeight="1" thickBot="1">
      <c r="A12" s="26"/>
      <c r="B12" s="455" t="s">
        <v>71</v>
      </c>
      <c r="C12" s="456"/>
      <c r="D12" s="456"/>
      <c r="E12" s="456"/>
      <c r="F12" s="456"/>
      <c r="G12" s="457"/>
      <c r="H12" s="178"/>
      <c r="I12" s="178"/>
      <c r="J12" s="178"/>
      <c r="K12" s="178"/>
      <c r="L12" s="178"/>
      <c r="M12" s="178"/>
      <c r="N12" s="179"/>
      <c r="O12" s="179"/>
      <c r="P12" s="179"/>
      <c r="Q12" s="179"/>
      <c r="R12" s="179"/>
      <c r="S12" s="179"/>
      <c r="T12" s="179"/>
      <c r="U12" s="179"/>
      <c r="V12" s="180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2"/>
      <c r="AI12" s="27"/>
    </row>
    <row r="13" spans="1:35" ht="15" customHeight="1" thickTop="1" thickBot="1">
      <c r="A13" s="26"/>
      <c r="B13" s="458"/>
      <c r="C13" s="459"/>
      <c r="D13" s="459"/>
      <c r="E13" s="459"/>
      <c r="F13" s="459"/>
      <c r="G13" s="460"/>
      <c r="H13" s="183"/>
      <c r="I13" s="9"/>
      <c r="J13" s="184" t="s">
        <v>84</v>
      </c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72"/>
      <c r="W13" s="418"/>
      <c r="X13" s="419"/>
      <c r="Y13" s="419"/>
      <c r="Z13" s="419"/>
      <c r="AA13" s="419"/>
      <c r="AB13" s="419"/>
      <c r="AC13" s="419"/>
      <c r="AD13" s="419"/>
      <c r="AE13" s="419"/>
      <c r="AF13" s="419"/>
      <c r="AG13" s="420"/>
      <c r="AH13" s="174"/>
      <c r="AI13" s="27"/>
    </row>
    <row r="14" spans="1:35" ht="15" customHeight="1" thickTop="1" thickBot="1">
      <c r="A14" s="26"/>
      <c r="B14" s="458"/>
      <c r="C14" s="459"/>
      <c r="D14" s="459"/>
      <c r="E14" s="459"/>
      <c r="F14" s="459"/>
      <c r="G14" s="460"/>
      <c r="H14" s="172"/>
      <c r="I14" s="9"/>
      <c r="J14" s="184" t="s">
        <v>298</v>
      </c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74"/>
      <c r="V14" s="172"/>
      <c r="W14" s="421"/>
      <c r="X14" s="422"/>
      <c r="Y14" s="422"/>
      <c r="Z14" s="422"/>
      <c r="AA14" s="422"/>
      <c r="AB14" s="422"/>
      <c r="AC14" s="422"/>
      <c r="AD14" s="422"/>
      <c r="AE14" s="422"/>
      <c r="AF14" s="422"/>
      <c r="AG14" s="423"/>
      <c r="AH14" s="174"/>
      <c r="AI14" s="27"/>
    </row>
    <row r="15" spans="1:35" ht="15" customHeight="1" thickTop="1" thickBot="1">
      <c r="A15" s="26"/>
      <c r="B15" s="458"/>
      <c r="C15" s="459"/>
      <c r="D15" s="459"/>
      <c r="E15" s="459"/>
      <c r="F15" s="459"/>
      <c r="G15" s="460"/>
      <c r="H15" s="172"/>
      <c r="I15" s="9"/>
      <c r="J15" s="184" t="s">
        <v>299</v>
      </c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74"/>
      <c r="V15" s="172"/>
      <c r="W15" s="421"/>
      <c r="X15" s="422"/>
      <c r="Y15" s="422"/>
      <c r="Z15" s="422"/>
      <c r="AA15" s="422"/>
      <c r="AB15" s="422"/>
      <c r="AC15" s="422"/>
      <c r="AD15" s="422"/>
      <c r="AE15" s="422"/>
      <c r="AF15" s="422"/>
      <c r="AG15" s="423"/>
      <c r="AH15" s="174"/>
      <c r="AI15" s="27"/>
    </row>
    <row r="16" spans="1:35" ht="15" customHeight="1" thickTop="1" thickBot="1">
      <c r="A16" s="26"/>
      <c r="B16" s="458"/>
      <c r="C16" s="459"/>
      <c r="D16" s="459"/>
      <c r="E16" s="459"/>
      <c r="F16" s="459"/>
      <c r="G16" s="460"/>
      <c r="H16" s="172"/>
      <c r="I16" s="9"/>
      <c r="J16" s="184" t="s">
        <v>300</v>
      </c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74"/>
      <c r="V16" s="172"/>
      <c r="W16" s="421"/>
      <c r="X16" s="422"/>
      <c r="Y16" s="422"/>
      <c r="Z16" s="422"/>
      <c r="AA16" s="422"/>
      <c r="AB16" s="422"/>
      <c r="AC16" s="422"/>
      <c r="AD16" s="422"/>
      <c r="AE16" s="422"/>
      <c r="AF16" s="422"/>
      <c r="AG16" s="423"/>
      <c r="AH16" s="174"/>
      <c r="AI16" s="27"/>
    </row>
    <row r="17" spans="1:35" ht="15" customHeight="1" thickTop="1" thickBot="1">
      <c r="A17" s="26"/>
      <c r="B17" s="458"/>
      <c r="C17" s="459"/>
      <c r="D17" s="459"/>
      <c r="E17" s="459"/>
      <c r="F17" s="459"/>
      <c r="G17" s="460"/>
      <c r="H17" s="172"/>
      <c r="I17" s="9"/>
      <c r="J17" s="184" t="s">
        <v>301</v>
      </c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74"/>
      <c r="V17" s="172"/>
      <c r="W17" s="421"/>
      <c r="X17" s="422"/>
      <c r="Y17" s="422"/>
      <c r="Z17" s="422"/>
      <c r="AA17" s="422"/>
      <c r="AB17" s="422"/>
      <c r="AC17" s="422"/>
      <c r="AD17" s="422"/>
      <c r="AE17" s="422"/>
      <c r="AF17" s="422"/>
      <c r="AG17" s="423"/>
      <c r="AH17" s="174"/>
      <c r="AI17" s="27"/>
    </row>
    <row r="18" spans="1:35" ht="15" customHeight="1" thickTop="1" thickBot="1">
      <c r="A18" s="26"/>
      <c r="B18" s="458"/>
      <c r="C18" s="459"/>
      <c r="D18" s="459"/>
      <c r="E18" s="459"/>
      <c r="F18" s="459"/>
      <c r="G18" s="460"/>
      <c r="H18" s="172"/>
      <c r="I18" s="9"/>
      <c r="J18" s="184" t="s">
        <v>85</v>
      </c>
      <c r="K18" s="183"/>
      <c r="L18" s="403"/>
      <c r="M18" s="404"/>
      <c r="N18" s="404"/>
      <c r="O18" s="404"/>
      <c r="P18" s="404"/>
      <c r="Q18" s="404"/>
      <c r="R18" s="404"/>
      <c r="S18" s="404"/>
      <c r="T18" s="405"/>
      <c r="U18" s="174"/>
      <c r="V18" s="172"/>
      <c r="W18" s="421"/>
      <c r="X18" s="422"/>
      <c r="Y18" s="422"/>
      <c r="Z18" s="422"/>
      <c r="AA18" s="422"/>
      <c r="AB18" s="422"/>
      <c r="AC18" s="422"/>
      <c r="AD18" s="422"/>
      <c r="AE18" s="422"/>
      <c r="AF18" s="422"/>
      <c r="AG18" s="423"/>
      <c r="AH18" s="174"/>
      <c r="AI18" s="27"/>
    </row>
    <row r="19" spans="1:35" ht="15" customHeight="1" thickTop="1">
      <c r="A19" s="26"/>
      <c r="B19" s="458"/>
      <c r="C19" s="459"/>
      <c r="D19" s="459"/>
      <c r="E19" s="459"/>
      <c r="F19" s="459"/>
      <c r="G19" s="460"/>
      <c r="H19" s="172"/>
      <c r="I19" s="183"/>
      <c r="J19" s="183"/>
      <c r="K19" s="183"/>
      <c r="L19" s="409"/>
      <c r="M19" s="410"/>
      <c r="N19" s="410"/>
      <c r="O19" s="410"/>
      <c r="P19" s="410"/>
      <c r="Q19" s="410"/>
      <c r="R19" s="410"/>
      <c r="S19" s="410"/>
      <c r="T19" s="411"/>
      <c r="U19" s="174"/>
      <c r="V19" s="172"/>
      <c r="W19" s="424"/>
      <c r="X19" s="425"/>
      <c r="Y19" s="425"/>
      <c r="Z19" s="425"/>
      <c r="AA19" s="425"/>
      <c r="AB19" s="425"/>
      <c r="AC19" s="425"/>
      <c r="AD19" s="425"/>
      <c r="AE19" s="425"/>
      <c r="AF19" s="425"/>
      <c r="AG19" s="426"/>
      <c r="AH19" s="174"/>
      <c r="AI19" s="27"/>
    </row>
    <row r="20" spans="1:35" ht="15" customHeight="1">
      <c r="A20" s="26"/>
      <c r="B20" s="461"/>
      <c r="C20" s="462"/>
      <c r="D20" s="462"/>
      <c r="E20" s="462"/>
      <c r="F20" s="462"/>
      <c r="G20" s="463"/>
      <c r="H20" s="175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7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7"/>
      <c r="AI20" s="27"/>
    </row>
    <row r="21" spans="1:35" ht="15" customHeight="1" thickBot="1">
      <c r="A21" s="26"/>
      <c r="B21" s="442" t="s">
        <v>72</v>
      </c>
      <c r="C21" s="443"/>
      <c r="D21" s="443"/>
      <c r="E21" s="443"/>
      <c r="F21" s="443"/>
      <c r="G21" s="444"/>
      <c r="H21" s="178"/>
      <c r="I21" s="178"/>
      <c r="J21" s="178"/>
      <c r="K21" s="178"/>
      <c r="L21" s="178"/>
      <c r="M21" s="178"/>
      <c r="N21" s="179"/>
      <c r="O21" s="179"/>
      <c r="P21" s="179"/>
      <c r="Q21" s="179"/>
      <c r="R21" s="179"/>
      <c r="S21" s="179"/>
      <c r="T21" s="179"/>
      <c r="U21" s="179"/>
      <c r="V21" s="436"/>
      <c r="W21" s="439"/>
      <c r="X21" s="439"/>
      <c r="Y21" s="439"/>
      <c r="Z21" s="439"/>
      <c r="AA21" s="439"/>
      <c r="AB21" s="439"/>
      <c r="AC21" s="439"/>
      <c r="AD21" s="439"/>
      <c r="AE21" s="439"/>
      <c r="AF21" s="439"/>
      <c r="AG21" s="439"/>
      <c r="AH21" s="452"/>
      <c r="AI21" s="27"/>
    </row>
    <row r="22" spans="1:35" ht="15" customHeight="1" thickTop="1" thickBot="1">
      <c r="A22" s="26"/>
      <c r="B22" s="445"/>
      <c r="C22" s="446"/>
      <c r="D22" s="446"/>
      <c r="E22" s="446"/>
      <c r="F22" s="446"/>
      <c r="G22" s="447"/>
      <c r="H22" s="183"/>
      <c r="I22" s="9"/>
      <c r="J22" s="184" t="s">
        <v>84</v>
      </c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437"/>
      <c r="W22" s="427"/>
      <c r="X22" s="428"/>
      <c r="Y22" s="428"/>
      <c r="Z22" s="428"/>
      <c r="AA22" s="428"/>
      <c r="AB22" s="428"/>
      <c r="AC22" s="428"/>
      <c r="AD22" s="428"/>
      <c r="AE22" s="428"/>
      <c r="AF22" s="428"/>
      <c r="AG22" s="429"/>
      <c r="AH22" s="453"/>
      <c r="AI22" s="27"/>
    </row>
    <row r="23" spans="1:35" ht="15" customHeight="1" thickTop="1" thickBot="1">
      <c r="A23" s="26"/>
      <c r="B23" s="445"/>
      <c r="C23" s="446"/>
      <c r="D23" s="446"/>
      <c r="E23" s="446"/>
      <c r="F23" s="446"/>
      <c r="G23" s="447"/>
      <c r="H23" s="172"/>
      <c r="I23" s="9"/>
      <c r="J23" s="184" t="s">
        <v>86</v>
      </c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6"/>
      <c r="V23" s="437"/>
      <c r="W23" s="430"/>
      <c r="X23" s="431"/>
      <c r="Y23" s="431"/>
      <c r="Z23" s="431"/>
      <c r="AA23" s="431"/>
      <c r="AB23" s="431"/>
      <c r="AC23" s="431"/>
      <c r="AD23" s="431"/>
      <c r="AE23" s="431"/>
      <c r="AF23" s="431"/>
      <c r="AG23" s="432"/>
      <c r="AH23" s="453"/>
      <c r="AI23" s="27"/>
    </row>
    <row r="24" spans="1:35" ht="15" customHeight="1" thickTop="1" thickBot="1">
      <c r="A24" s="26"/>
      <c r="B24" s="445"/>
      <c r="C24" s="446"/>
      <c r="D24" s="446"/>
      <c r="E24" s="446"/>
      <c r="F24" s="446"/>
      <c r="G24" s="447"/>
      <c r="H24" s="172"/>
      <c r="I24" s="9"/>
      <c r="J24" s="187" t="s">
        <v>87</v>
      </c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6"/>
      <c r="V24" s="437"/>
      <c r="W24" s="430"/>
      <c r="X24" s="431"/>
      <c r="Y24" s="431"/>
      <c r="Z24" s="431"/>
      <c r="AA24" s="431"/>
      <c r="AB24" s="431"/>
      <c r="AC24" s="431"/>
      <c r="AD24" s="431"/>
      <c r="AE24" s="431"/>
      <c r="AF24" s="431"/>
      <c r="AG24" s="432"/>
      <c r="AH24" s="453"/>
      <c r="AI24" s="27"/>
    </row>
    <row r="25" spans="1:35" ht="15" customHeight="1" thickTop="1" thickBot="1">
      <c r="A25" s="26"/>
      <c r="B25" s="445"/>
      <c r="C25" s="446"/>
      <c r="D25" s="446"/>
      <c r="E25" s="446"/>
      <c r="F25" s="446"/>
      <c r="G25" s="447"/>
      <c r="H25" s="172"/>
      <c r="I25" s="9"/>
      <c r="J25" s="473" t="s">
        <v>162</v>
      </c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4"/>
      <c r="V25" s="437"/>
      <c r="W25" s="430"/>
      <c r="X25" s="431"/>
      <c r="Y25" s="431"/>
      <c r="Z25" s="431"/>
      <c r="AA25" s="431"/>
      <c r="AB25" s="431"/>
      <c r="AC25" s="431"/>
      <c r="AD25" s="431"/>
      <c r="AE25" s="431"/>
      <c r="AF25" s="431"/>
      <c r="AG25" s="432"/>
      <c r="AH25" s="453"/>
      <c r="AI25" s="27"/>
    </row>
    <row r="26" spans="1:35" ht="15" customHeight="1" thickTop="1" thickBot="1">
      <c r="A26" s="26"/>
      <c r="B26" s="445"/>
      <c r="C26" s="446"/>
      <c r="D26" s="446"/>
      <c r="E26" s="446"/>
      <c r="F26" s="446"/>
      <c r="G26" s="447"/>
      <c r="H26" s="172"/>
      <c r="I26" s="18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4"/>
      <c r="V26" s="437"/>
      <c r="W26" s="430"/>
      <c r="X26" s="431"/>
      <c r="Y26" s="431"/>
      <c r="Z26" s="431"/>
      <c r="AA26" s="431"/>
      <c r="AB26" s="431"/>
      <c r="AC26" s="431"/>
      <c r="AD26" s="431"/>
      <c r="AE26" s="431"/>
      <c r="AF26" s="431"/>
      <c r="AG26" s="432"/>
      <c r="AH26" s="453"/>
      <c r="AI26" s="27"/>
    </row>
    <row r="27" spans="1:35" ht="15" customHeight="1" thickTop="1" thickBot="1">
      <c r="A27" s="26"/>
      <c r="B27" s="445"/>
      <c r="C27" s="446"/>
      <c r="D27" s="446"/>
      <c r="E27" s="446"/>
      <c r="F27" s="446"/>
      <c r="G27" s="447"/>
      <c r="H27" s="172"/>
      <c r="I27" s="9"/>
      <c r="J27" s="184" t="s">
        <v>85</v>
      </c>
      <c r="K27" s="183"/>
      <c r="L27" s="403"/>
      <c r="M27" s="404"/>
      <c r="N27" s="404"/>
      <c r="O27" s="404"/>
      <c r="P27" s="404"/>
      <c r="Q27" s="404"/>
      <c r="R27" s="404"/>
      <c r="S27" s="404"/>
      <c r="T27" s="405"/>
      <c r="U27" s="174"/>
      <c r="V27" s="437"/>
      <c r="W27" s="430"/>
      <c r="X27" s="431"/>
      <c r="Y27" s="431"/>
      <c r="Z27" s="431"/>
      <c r="AA27" s="431"/>
      <c r="AB27" s="431"/>
      <c r="AC27" s="431"/>
      <c r="AD27" s="431"/>
      <c r="AE27" s="431"/>
      <c r="AF27" s="431"/>
      <c r="AG27" s="432"/>
      <c r="AH27" s="453"/>
      <c r="AI27" s="27"/>
    </row>
    <row r="28" spans="1:35" ht="15" customHeight="1" thickTop="1">
      <c r="A28" s="26"/>
      <c r="B28" s="445"/>
      <c r="C28" s="446"/>
      <c r="D28" s="446"/>
      <c r="E28" s="446"/>
      <c r="F28" s="446"/>
      <c r="G28" s="447"/>
      <c r="H28" s="172"/>
      <c r="I28" s="183"/>
      <c r="J28" s="183"/>
      <c r="K28" s="183"/>
      <c r="L28" s="409"/>
      <c r="M28" s="410"/>
      <c r="N28" s="410"/>
      <c r="O28" s="410"/>
      <c r="P28" s="410"/>
      <c r="Q28" s="410"/>
      <c r="R28" s="410"/>
      <c r="S28" s="410"/>
      <c r="T28" s="411"/>
      <c r="U28" s="174"/>
      <c r="V28" s="437"/>
      <c r="W28" s="433"/>
      <c r="X28" s="434"/>
      <c r="Y28" s="434"/>
      <c r="Z28" s="434"/>
      <c r="AA28" s="434"/>
      <c r="AB28" s="434"/>
      <c r="AC28" s="434"/>
      <c r="AD28" s="434"/>
      <c r="AE28" s="434"/>
      <c r="AF28" s="434"/>
      <c r="AG28" s="435"/>
      <c r="AH28" s="453"/>
      <c r="AI28" s="27"/>
    </row>
    <row r="29" spans="1:35" ht="15" customHeight="1">
      <c r="A29" s="26"/>
      <c r="B29" s="448"/>
      <c r="C29" s="449"/>
      <c r="D29" s="449"/>
      <c r="E29" s="449"/>
      <c r="F29" s="449"/>
      <c r="G29" s="450"/>
      <c r="H29" s="175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7"/>
      <c r="V29" s="438"/>
      <c r="W29" s="439"/>
      <c r="X29" s="439"/>
      <c r="Y29" s="439"/>
      <c r="Z29" s="439"/>
      <c r="AA29" s="439"/>
      <c r="AB29" s="439"/>
      <c r="AC29" s="439"/>
      <c r="AD29" s="439"/>
      <c r="AE29" s="439"/>
      <c r="AF29" s="439"/>
      <c r="AG29" s="439"/>
      <c r="AH29" s="454"/>
      <c r="AI29" s="27"/>
    </row>
    <row r="30" spans="1:35" ht="15" customHeight="1" thickBot="1">
      <c r="A30" s="26"/>
      <c r="B30" s="442" t="s">
        <v>73</v>
      </c>
      <c r="C30" s="443"/>
      <c r="D30" s="443"/>
      <c r="E30" s="443"/>
      <c r="F30" s="443"/>
      <c r="G30" s="444"/>
      <c r="H30" s="178"/>
      <c r="I30" s="178"/>
      <c r="J30" s="178"/>
      <c r="K30" s="178"/>
      <c r="L30" s="178"/>
      <c r="M30" s="178"/>
      <c r="N30" s="179"/>
      <c r="O30" s="179"/>
      <c r="P30" s="179"/>
      <c r="Q30" s="179"/>
      <c r="R30" s="179"/>
      <c r="S30" s="179"/>
      <c r="T30" s="179"/>
      <c r="U30" s="179"/>
      <c r="V30" s="180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2"/>
      <c r="AI30" s="27"/>
    </row>
    <row r="31" spans="1:35" ht="15" customHeight="1" thickTop="1" thickBot="1">
      <c r="A31" s="26"/>
      <c r="B31" s="445"/>
      <c r="C31" s="446"/>
      <c r="D31" s="446"/>
      <c r="E31" s="446"/>
      <c r="F31" s="446"/>
      <c r="G31" s="447"/>
      <c r="H31" s="183"/>
      <c r="I31" s="9"/>
      <c r="J31" s="184" t="s">
        <v>84</v>
      </c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72"/>
      <c r="W31" s="418"/>
      <c r="X31" s="419"/>
      <c r="Y31" s="419"/>
      <c r="Z31" s="419"/>
      <c r="AA31" s="419"/>
      <c r="AB31" s="419"/>
      <c r="AC31" s="419"/>
      <c r="AD31" s="419"/>
      <c r="AE31" s="419"/>
      <c r="AF31" s="419"/>
      <c r="AG31" s="420"/>
      <c r="AH31" s="174"/>
      <c r="AI31" s="27"/>
    </row>
    <row r="32" spans="1:35" ht="15" customHeight="1" thickTop="1" thickBot="1">
      <c r="A32" s="26"/>
      <c r="B32" s="445"/>
      <c r="C32" s="446"/>
      <c r="D32" s="446"/>
      <c r="E32" s="446"/>
      <c r="F32" s="446"/>
      <c r="G32" s="447"/>
      <c r="H32" s="172"/>
      <c r="I32" s="9"/>
      <c r="J32" s="481" t="s">
        <v>262</v>
      </c>
      <c r="K32" s="482"/>
      <c r="L32" s="482"/>
      <c r="M32" s="482"/>
      <c r="N32" s="482"/>
      <c r="O32" s="482"/>
      <c r="P32" s="482"/>
      <c r="Q32" s="482"/>
      <c r="R32" s="482"/>
      <c r="S32" s="482"/>
      <c r="T32" s="183"/>
      <c r="U32" s="174"/>
      <c r="V32" s="172"/>
      <c r="W32" s="421"/>
      <c r="X32" s="422"/>
      <c r="Y32" s="422"/>
      <c r="Z32" s="422"/>
      <c r="AA32" s="422"/>
      <c r="AB32" s="422"/>
      <c r="AC32" s="422"/>
      <c r="AD32" s="422"/>
      <c r="AE32" s="422"/>
      <c r="AF32" s="422"/>
      <c r="AG32" s="423"/>
      <c r="AH32" s="174"/>
      <c r="AI32" s="27"/>
    </row>
    <row r="33" spans="1:35" ht="15" customHeight="1" thickTop="1" thickBot="1">
      <c r="A33" s="26"/>
      <c r="B33" s="445"/>
      <c r="C33" s="446"/>
      <c r="D33" s="446"/>
      <c r="E33" s="446"/>
      <c r="F33" s="446"/>
      <c r="G33" s="447"/>
      <c r="H33" s="172"/>
      <c r="I33" s="9"/>
      <c r="J33" s="481" t="s">
        <v>88</v>
      </c>
      <c r="K33" s="482"/>
      <c r="L33" s="482"/>
      <c r="M33" s="482"/>
      <c r="N33" s="482"/>
      <c r="O33" s="482"/>
      <c r="P33" s="482"/>
      <c r="Q33" s="482"/>
      <c r="R33" s="482"/>
      <c r="S33" s="482"/>
      <c r="T33" s="183"/>
      <c r="U33" s="174"/>
      <c r="V33" s="172"/>
      <c r="W33" s="421"/>
      <c r="X33" s="422"/>
      <c r="Y33" s="422"/>
      <c r="Z33" s="422"/>
      <c r="AA33" s="422"/>
      <c r="AB33" s="422"/>
      <c r="AC33" s="422"/>
      <c r="AD33" s="422"/>
      <c r="AE33" s="422"/>
      <c r="AF33" s="422"/>
      <c r="AG33" s="423"/>
      <c r="AH33" s="174"/>
      <c r="AI33" s="27"/>
    </row>
    <row r="34" spans="1:35" ht="15" customHeight="1" thickTop="1" thickBot="1">
      <c r="A34" s="26"/>
      <c r="B34" s="445"/>
      <c r="C34" s="446"/>
      <c r="D34" s="446"/>
      <c r="E34" s="446"/>
      <c r="F34" s="446"/>
      <c r="G34" s="447"/>
      <c r="H34" s="172"/>
      <c r="I34" s="9"/>
      <c r="J34" s="481" t="s">
        <v>89</v>
      </c>
      <c r="K34" s="482"/>
      <c r="L34" s="482"/>
      <c r="M34" s="482"/>
      <c r="N34" s="482"/>
      <c r="O34" s="482"/>
      <c r="P34" s="482"/>
      <c r="Q34" s="482"/>
      <c r="R34" s="482"/>
      <c r="S34" s="482"/>
      <c r="T34" s="183"/>
      <c r="U34" s="174"/>
      <c r="V34" s="172"/>
      <c r="W34" s="421"/>
      <c r="X34" s="422"/>
      <c r="Y34" s="422"/>
      <c r="Z34" s="422"/>
      <c r="AA34" s="422"/>
      <c r="AB34" s="422"/>
      <c r="AC34" s="422"/>
      <c r="AD34" s="422"/>
      <c r="AE34" s="422"/>
      <c r="AF34" s="422"/>
      <c r="AG34" s="423"/>
      <c r="AH34" s="174"/>
      <c r="AI34" s="27"/>
    </row>
    <row r="35" spans="1:35" ht="15" customHeight="1" thickTop="1" thickBot="1">
      <c r="A35" s="26"/>
      <c r="B35" s="445"/>
      <c r="C35" s="446"/>
      <c r="D35" s="446"/>
      <c r="E35" s="446"/>
      <c r="F35" s="446"/>
      <c r="G35" s="447"/>
      <c r="H35" s="172"/>
      <c r="I35" s="9"/>
      <c r="J35" s="184" t="s">
        <v>85</v>
      </c>
      <c r="K35" s="183"/>
      <c r="L35" s="403"/>
      <c r="M35" s="404"/>
      <c r="N35" s="404"/>
      <c r="O35" s="404"/>
      <c r="P35" s="404"/>
      <c r="Q35" s="404"/>
      <c r="R35" s="404"/>
      <c r="S35" s="404"/>
      <c r="T35" s="405"/>
      <c r="U35" s="174"/>
      <c r="V35" s="172"/>
      <c r="W35" s="421"/>
      <c r="X35" s="422"/>
      <c r="Y35" s="422"/>
      <c r="Z35" s="422"/>
      <c r="AA35" s="422"/>
      <c r="AB35" s="422"/>
      <c r="AC35" s="422"/>
      <c r="AD35" s="422"/>
      <c r="AE35" s="422"/>
      <c r="AF35" s="422"/>
      <c r="AG35" s="423"/>
      <c r="AH35" s="174"/>
      <c r="AI35" s="27"/>
    </row>
    <row r="36" spans="1:35" ht="15" customHeight="1" thickTop="1">
      <c r="A36" s="26"/>
      <c r="B36" s="445"/>
      <c r="C36" s="446"/>
      <c r="D36" s="446"/>
      <c r="E36" s="446"/>
      <c r="F36" s="446"/>
      <c r="G36" s="447"/>
      <c r="H36" s="172"/>
      <c r="I36" s="183"/>
      <c r="J36" s="183"/>
      <c r="K36" s="183"/>
      <c r="L36" s="409"/>
      <c r="M36" s="410"/>
      <c r="N36" s="410"/>
      <c r="O36" s="410"/>
      <c r="P36" s="410"/>
      <c r="Q36" s="410"/>
      <c r="R36" s="410"/>
      <c r="S36" s="410"/>
      <c r="T36" s="411"/>
      <c r="U36" s="174"/>
      <c r="V36" s="172"/>
      <c r="W36" s="424"/>
      <c r="X36" s="425"/>
      <c r="Y36" s="425"/>
      <c r="Z36" s="425"/>
      <c r="AA36" s="425"/>
      <c r="AB36" s="425"/>
      <c r="AC36" s="425"/>
      <c r="AD36" s="425"/>
      <c r="AE36" s="425"/>
      <c r="AF36" s="425"/>
      <c r="AG36" s="426"/>
      <c r="AH36" s="174"/>
      <c r="AI36" s="27"/>
    </row>
    <row r="37" spans="1:35" ht="15" customHeight="1">
      <c r="A37" s="26"/>
      <c r="B37" s="448"/>
      <c r="C37" s="449"/>
      <c r="D37" s="449"/>
      <c r="E37" s="449"/>
      <c r="F37" s="449"/>
      <c r="G37" s="450"/>
      <c r="H37" s="175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7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7"/>
      <c r="AI37" s="27"/>
    </row>
    <row r="38" spans="1:35" ht="15" customHeight="1" thickBot="1">
      <c r="A38" s="26"/>
      <c r="B38" s="442" t="s">
        <v>74</v>
      </c>
      <c r="C38" s="443"/>
      <c r="D38" s="443"/>
      <c r="E38" s="443"/>
      <c r="F38" s="443"/>
      <c r="G38" s="444"/>
      <c r="H38" s="178"/>
      <c r="I38" s="178"/>
      <c r="J38" s="178"/>
      <c r="K38" s="178"/>
      <c r="L38" s="178"/>
      <c r="M38" s="178"/>
      <c r="N38" s="179"/>
      <c r="O38" s="179"/>
      <c r="P38" s="179"/>
      <c r="Q38" s="179"/>
      <c r="R38" s="179"/>
      <c r="S38" s="179"/>
      <c r="T38" s="179"/>
      <c r="U38" s="179"/>
      <c r="V38" s="180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2"/>
      <c r="AI38" s="27"/>
    </row>
    <row r="39" spans="1:35" ht="15" customHeight="1" thickTop="1" thickBot="1">
      <c r="A39" s="26"/>
      <c r="B39" s="445"/>
      <c r="C39" s="446"/>
      <c r="D39" s="446"/>
      <c r="E39" s="446"/>
      <c r="F39" s="446"/>
      <c r="G39" s="447"/>
      <c r="H39" s="183"/>
      <c r="I39" s="9"/>
      <c r="J39" s="184" t="s">
        <v>90</v>
      </c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72"/>
      <c r="W39" s="427"/>
      <c r="X39" s="428"/>
      <c r="Y39" s="428"/>
      <c r="Z39" s="428"/>
      <c r="AA39" s="428"/>
      <c r="AB39" s="428"/>
      <c r="AC39" s="428"/>
      <c r="AD39" s="428"/>
      <c r="AE39" s="428"/>
      <c r="AF39" s="428"/>
      <c r="AG39" s="429"/>
      <c r="AH39" s="174"/>
      <c r="AI39" s="27"/>
    </row>
    <row r="40" spans="1:35" ht="15" customHeight="1" thickTop="1" thickBot="1">
      <c r="A40" s="26"/>
      <c r="B40" s="445"/>
      <c r="C40" s="446"/>
      <c r="D40" s="446"/>
      <c r="E40" s="446"/>
      <c r="F40" s="446"/>
      <c r="G40" s="447"/>
      <c r="H40" s="172"/>
      <c r="I40" s="9"/>
      <c r="J40" s="184" t="s">
        <v>91</v>
      </c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74"/>
      <c r="V40" s="172"/>
      <c r="W40" s="430"/>
      <c r="X40" s="431"/>
      <c r="Y40" s="431"/>
      <c r="Z40" s="431"/>
      <c r="AA40" s="431"/>
      <c r="AB40" s="431"/>
      <c r="AC40" s="431"/>
      <c r="AD40" s="431"/>
      <c r="AE40" s="431"/>
      <c r="AF40" s="431"/>
      <c r="AG40" s="432"/>
      <c r="AH40" s="174"/>
      <c r="AI40" s="27"/>
    </row>
    <row r="41" spans="1:35" ht="15" customHeight="1" thickTop="1" thickBot="1">
      <c r="A41" s="26"/>
      <c r="B41" s="445"/>
      <c r="C41" s="446"/>
      <c r="D41" s="446"/>
      <c r="E41" s="446"/>
      <c r="F41" s="446"/>
      <c r="G41" s="447"/>
      <c r="H41" s="172"/>
      <c r="I41" s="9"/>
      <c r="J41" s="184" t="s">
        <v>92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74"/>
      <c r="V41" s="172"/>
      <c r="W41" s="430"/>
      <c r="X41" s="431"/>
      <c r="Y41" s="431"/>
      <c r="Z41" s="431"/>
      <c r="AA41" s="431"/>
      <c r="AB41" s="431"/>
      <c r="AC41" s="431"/>
      <c r="AD41" s="431"/>
      <c r="AE41" s="431"/>
      <c r="AF41" s="431"/>
      <c r="AG41" s="432"/>
      <c r="AH41" s="174"/>
      <c r="AI41" s="27"/>
    </row>
    <row r="42" spans="1:35" ht="15" customHeight="1" thickTop="1" thickBot="1">
      <c r="A42" s="26"/>
      <c r="B42" s="445"/>
      <c r="C42" s="446"/>
      <c r="D42" s="446"/>
      <c r="E42" s="446"/>
      <c r="F42" s="446"/>
      <c r="G42" s="447"/>
      <c r="H42" s="172"/>
      <c r="I42" s="9"/>
      <c r="J42" s="184" t="s">
        <v>85</v>
      </c>
      <c r="K42" s="183"/>
      <c r="L42" s="403"/>
      <c r="M42" s="404"/>
      <c r="N42" s="404"/>
      <c r="O42" s="404"/>
      <c r="P42" s="404"/>
      <c r="Q42" s="404"/>
      <c r="R42" s="404"/>
      <c r="S42" s="404"/>
      <c r="T42" s="405"/>
      <c r="U42" s="174"/>
      <c r="V42" s="172"/>
      <c r="W42" s="430"/>
      <c r="X42" s="431"/>
      <c r="Y42" s="431"/>
      <c r="Z42" s="431"/>
      <c r="AA42" s="431"/>
      <c r="AB42" s="431"/>
      <c r="AC42" s="431"/>
      <c r="AD42" s="431"/>
      <c r="AE42" s="431"/>
      <c r="AF42" s="431"/>
      <c r="AG42" s="432"/>
      <c r="AH42" s="174"/>
      <c r="AI42" s="27"/>
    </row>
    <row r="43" spans="1:35" ht="15" customHeight="1" thickTop="1">
      <c r="A43" s="26"/>
      <c r="B43" s="445"/>
      <c r="C43" s="446"/>
      <c r="D43" s="446"/>
      <c r="E43" s="446"/>
      <c r="F43" s="446"/>
      <c r="G43" s="447"/>
      <c r="H43" s="172"/>
      <c r="I43" s="183"/>
      <c r="J43" s="183"/>
      <c r="K43" s="183"/>
      <c r="L43" s="409"/>
      <c r="M43" s="410"/>
      <c r="N43" s="410"/>
      <c r="O43" s="410"/>
      <c r="P43" s="410"/>
      <c r="Q43" s="410"/>
      <c r="R43" s="410"/>
      <c r="S43" s="410"/>
      <c r="T43" s="411"/>
      <c r="U43" s="174"/>
      <c r="V43" s="172"/>
      <c r="W43" s="433"/>
      <c r="X43" s="434"/>
      <c r="Y43" s="434"/>
      <c r="Z43" s="434"/>
      <c r="AA43" s="434"/>
      <c r="AB43" s="434"/>
      <c r="AC43" s="434"/>
      <c r="AD43" s="434"/>
      <c r="AE43" s="434"/>
      <c r="AF43" s="434"/>
      <c r="AG43" s="435"/>
      <c r="AH43" s="174"/>
      <c r="AI43" s="27"/>
    </row>
    <row r="44" spans="1:35" ht="15" customHeight="1">
      <c r="A44" s="26"/>
      <c r="B44" s="448"/>
      <c r="C44" s="449"/>
      <c r="D44" s="449"/>
      <c r="E44" s="449"/>
      <c r="F44" s="449"/>
      <c r="G44" s="450"/>
      <c r="H44" s="175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7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7"/>
      <c r="AI44" s="27"/>
    </row>
    <row r="45" spans="1:35" ht="15" customHeight="1" thickBot="1">
      <c r="A45" s="26"/>
      <c r="B45" s="442" t="s">
        <v>75</v>
      </c>
      <c r="C45" s="443"/>
      <c r="D45" s="443"/>
      <c r="E45" s="443"/>
      <c r="F45" s="443"/>
      <c r="G45" s="444"/>
      <c r="H45" s="178"/>
      <c r="I45" s="178"/>
      <c r="J45" s="178"/>
      <c r="K45" s="178"/>
      <c r="L45" s="178"/>
      <c r="M45" s="178"/>
      <c r="N45" s="179"/>
      <c r="O45" s="179"/>
      <c r="P45" s="179"/>
      <c r="Q45" s="179"/>
      <c r="R45" s="179"/>
      <c r="S45" s="179"/>
      <c r="T45" s="179"/>
      <c r="U45" s="179"/>
      <c r="V45" s="180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2"/>
      <c r="AI45" s="27"/>
    </row>
    <row r="46" spans="1:35" ht="15" customHeight="1" thickTop="1" thickBot="1">
      <c r="A46" s="26"/>
      <c r="B46" s="445"/>
      <c r="C46" s="446"/>
      <c r="D46" s="446"/>
      <c r="E46" s="446"/>
      <c r="F46" s="446"/>
      <c r="G46" s="447"/>
      <c r="H46" s="183"/>
      <c r="I46" s="9"/>
      <c r="J46" s="184" t="s">
        <v>84</v>
      </c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72"/>
      <c r="W46" s="418"/>
      <c r="X46" s="419"/>
      <c r="Y46" s="419"/>
      <c r="Z46" s="419"/>
      <c r="AA46" s="419"/>
      <c r="AB46" s="419"/>
      <c r="AC46" s="419"/>
      <c r="AD46" s="419"/>
      <c r="AE46" s="419"/>
      <c r="AF46" s="419"/>
      <c r="AG46" s="420"/>
      <c r="AH46" s="174"/>
      <c r="AI46" s="27"/>
    </row>
    <row r="47" spans="1:35" ht="15" customHeight="1" thickTop="1" thickBot="1">
      <c r="A47" s="26"/>
      <c r="B47" s="445"/>
      <c r="C47" s="446"/>
      <c r="D47" s="446"/>
      <c r="E47" s="446"/>
      <c r="F47" s="446"/>
      <c r="G47" s="447"/>
      <c r="H47" s="172"/>
      <c r="I47" s="9"/>
      <c r="J47" s="184" t="s">
        <v>93</v>
      </c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74"/>
      <c r="V47" s="172"/>
      <c r="W47" s="421"/>
      <c r="X47" s="422"/>
      <c r="Y47" s="422"/>
      <c r="Z47" s="422"/>
      <c r="AA47" s="422"/>
      <c r="AB47" s="422"/>
      <c r="AC47" s="422"/>
      <c r="AD47" s="422"/>
      <c r="AE47" s="422"/>
      <c r="AF47" s="422"/>
      <c r="AG47" s="423"/>
      <c r="AH47" s="174"/>
      <c r="AI47" s="27"/>
    </row>
    <row r="48" spans="1:35" ht="15" customHeight="1" thickTop="1" thickBot="1">
      <c r="A48" s="26"/>
      <c r="B48" s="445"/>
      <c r="C48" s="446"/>
      <c r="D48" s="446"/>
      <c r="E48" s="446"/>
      <c r="F48" s="446"/>
      <c r="G48" s="447"/>
      <c r="H48" s="172"/>
      <c r="I48" s="9"/>
      <c r="J48" s="184" t="s">
        <v>94</v>
      </c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74"/>
      <c r="V48" s="172"/>
      <c r="W48" s="421"/>
      <c r="X48" s="422"/>
      <c r="Y48" s="422"/>
      <c r="Z48" s="422"/>
      <c r="AA48" s="422"/>
      <c r="AB48" s="422"/>
      <c r="AC48" s="422"/>
      <c r="AD48" s="422"/>
      <c r="AE48" s="422"/>
      <c r="AF48" s="422"/>
      <c r="AG48" s="423"/>
      <c r="AH48" s="174"/>
      <c r="AI48" s="27"/>
    </row>
    <row r="49" spans="1:40" ht="15" customHeight="1" thickTop="1" thickBot="1">
      <c r="A49" s="26"/>
      <c r="B49" s="445"/>
      <c r="C49" s="446"/>
      <c r="D49" s="446"/>
      <c r="E49" s="446"/>
      <c r="F49" s="446"/>
      <c r="G49" s="447"/>
      <c r="H49" s="172"/>
      <c r="I49" s="9"/>
      <c r="J49" s="184" t="s">
        <v>95</v>
      </c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74"/>
      <c r="V49" s="172"/>
      <c r="W49" s="421"/>
      <c r="X49" s="422"/>
      <c r="Y49" s="422"/>
      <c r="Z49" s="422"/>
      <c r="AA49" s="422"/>
      <c r="AB49" s="422"/>
      <c r="AC49" s="422"/>
      <c r="AD49" s="422"/>
      <c r="AE49" s="422"/>
      <c r="AF49" s="422"/>
      <c r="AG49" s="423"/>
      <c r="AH49" s="174"/>
      <c r="AI49" s="27"/>
    </row>
    <row r="50" spans="1:40" ht="15" customHeight="1" thickTop="1" thickBot="1">
      <c r="A50" s="26"/>
      <c r="B50" s="445"/>
      <c r="C50" s="446"/>
      <c r="D50" s="446"/>
      <c r="E50" s="446"/>
      <c r="F50" s="446"/>
      <c r="G50" s="447"/>
      <c r="H50" s="172"/>
      <c r="I50" s="9"/>
      <c r="J50" s="184" t="s">
        <v>85</v>
      </c>
      <c r="K50" s="183"/>
      <c r="L50" s="403"/>
      <c r="M50" s="404"/>
      <c r="N50" s="404"/>
      <c r="O50" s="404"/>
      <c r="P50" s="404"/>
      <c r="Q50" s="404"/>
      <c r="R50" s="404"/>
      <c r="S50" s="404"/>
      <c r="T50" s="405"/>
      <c r="U50" s="174"/>
      <c r="V50" s="172"/>
      <c r="W50" s="421"/>
      <c r="X50" s="422"/>
      <c r="Y50" s="422"/>
      <c r="Z50" s="422"/>
      <c r="AA50" s="422"/>
      <c r="AB50" s="422"/>
      <c r="AC50" s="422"/>
      <c r="AD50" s="422"/>
      <c r="AE50" s="422"/>
      <c r="AF50" s="422"/>
      <c r="AG50" s="423"/>
      <c r="AH50" s="174"/>
      <c r="AI50" s="27"/>
    </row>
    <row r="51" spans="1:40" ht="15" customHeight="1" thickTop="1">
      <c r="A51" s="26"/>
      <c r="B51" s="445"/>
      <c r="C51" s="446"/>
      <c r="D51" s="446"/>
      <c r="E51" s="446"/>
      <c r="F51" s="446"/>
      <c r="G51" s="447"/>
      <c r="H51" s="172"/>
      <c r="I51" s="183"/>
      <c r="J51" s="183"/>
      <c r="K51" s="183"/>
      <c r="L51" s="409"/>
      <c r="M51" s="410"/>
      <c r="N51" s="410"/>
      <c r="O51" s="410"/>
      <c r="P51" s="410"/>
      <c r="Q51" s="410"/>
      <c r="R51" s="410"/>
      <c r="S51" s="410"/>
      <c r="T51" s="411"/>
      <c r="U51" s="174"/>
      <c r="V51" s="172"/>
      <c r="W51" s="424"/>
      <c r="X51" s="425"/>
      <c r="Y51" s="425"/>
      <c r="Z51" s="425"/>
      <c r="AA51" s="425"/>
      <c r="AB51" s="425"/>
      <c r="AC51" s="425"/>
      <c r="AD51" s="425"/>
      <c r="AE51" s="425"/>
      <c r="AF51" s="425"/>
      <c r="AG51" s="426"/>
      <c r="AH51" s="174"/>
      <c r="AI51" s="27"/>
    </row>
    <row r="52" spans="1:40" ht="15" customHeight="1">
      <c r="A52" s="26"/>
      <c r="B52" s="448"/>
      <c r="C52" s="449"/>
      <c r="D52" s="449"/>
      <c r="E52" s="449"/>
      <c r="F52" s="449"/>
      <c r="G52" s="450"/>
      <c r="H52" s="175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7"/>
      <c r="V52" s="175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7"/>
      <c r="AI52" s="27"/>
    </row>
    <row r="53" spans="1:40" ht="15" customHeight="1" thickBot="1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0"/>
    </row>
    <row r="56" spans="1:40" ht="15" customHeight="1">
      <c r="AN56" s="1" t="s">
        <v>169</v>
      </c>
    </row>
    <row r="57" spans="1:40" ht="15" customHeight="1" thickBot="1">
      <c r="A57" s="35" t="s">
        <v>127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</row>
    <row r="58" spans="1:40" ht="15" customHeight="1">
      <c r="A58" s="3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</row>
    <row r="59" spans="1:40" ht="15" customHeight="1">
      <c r="A59" s="26"/>
      <c r="B59" s="451"/>
      <c r="C59" s="451"/>
      <c r="D59" s="451"/>
      <c r="E59" s="451"/>
      <c r="F59" s="451"/>
      <c r="G59" s="451"/>
      <c r="H59" s="440" t="s">
        <v>156</v>
      </c>
      <c r="I59" s="440"/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 t="s">
        <v>163</v>
      </c>
      <c r="W59" s="440"/>
      <c r="X59" s="440"/>
      <c r="Y59" s="440"/>
      <c r="Z59" s="440"/>
      <c r="AA59" s="440"/>
      <c r="AB59" s="440"/>
      <c r="AC59" s="440"/>
      <c r="AD59" s="440"/>
      <c r="AE59" s="440"/>
      <c r="AF59" s="440"/>
      <c r="AG59" s="440"/>
      <c r="AH59" s="440"/>
      <c r="AI59" s="27"/>
    </row>
    <row r="60" spans="1:40" ht="15" customHeight="1" thickBot="1">
      <c r="A60" s="26"/>
      <c r="B60" s="455" t="s">
        <v>130</v>
      </c>
      <c r="C60" s="456"/>
      <c r="D60" s="456"/>
      <c r="E60" s="456"/>
      <c r="F60" s="456"/>
      <c r="G60" s="457"/>
      <c r="H60" s="178"/>
      <c r="I60" s="178"/>
      <c r="J60" s="178"/>
      <c r="K60" s="178"/>
      <c r="L60" s="178"/>
      <c r="M60" s="178"/>
      <c r="N60" s="179"/>
      <c r="O60" s="179"/>
      <c r="P60" s="179"/>
      <c r="Q60" s="179"/>
      <c r="R60" s="179"/>
      <c r="S60" s="179"/>
      <c r="T60" s="179"/>
      <c r="U60" s="179"/>
      <c r="V60" s="180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2"/>
      <c r="AI60" s="27"/>
    </row>
    <row r="61" spans="1:40" ht="15" customHeight="1" thickTop="1" thickBot="1">
      <c r="A61" s="26"/>
      <c r="B61" s="458"/>
      <c r="C61" s="459"/>
      <c r="D61" s="459"/>
      <c r="E61" s="459"/>
      <c r="F61" s="459"/>
      <c r="G61" s="460"/>
      <c r="H61" s="183"/>
      <c r="I61" s="9"/>
      <c r="J61" s="184" t="s">
        <v>128</v>
      </c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72"/>
      <c r="W61" s="418"/>
      <c r="X61" s="419"/>
      <c r="Y61" s="419"/>
      <c r="Z61" s="419"/>
      <c r="AA61" s="419"/>
      <c r="AB61" s="419"/>
      <c r="AC61" s="419"/>
      <c r="AD61" s="419"/>
      <c r="AE61" s="419"/>
      <c r="AF61" s="419"/>
      <c r="AG61" s="420"/>
      <c r="AH61" s="174"/>
      <c r="AI61" s="27"/>
    </row>
    <row r="62" spans="1:40" ht="15" customHeight="1" thickTop="1" thickBot="1">
      <c r="A62" s="26"/>
      <c r="B62" s="458"/>
      <c r="C62" s="459"/>
      <c r="D62" s="459"/>
      <c r="E62" s="459"/>
      <c r="F62" s="459"/>
      <c r="G62" s="460"/>
      <c r="H62" s="172"/>
      <c r="I62" s="9"/>
      <c r="J62" s="184" t="s">
        <v>99</v>
      </c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74"/>
      <c r="V62" s="172"/>
      <c r="W62" s="421"/>
      <c r="X62" s="422"/>
      <c r="Y62" s="422"/>
      <c r="Z62" s="422"/>
      <c r="AA62" s="422"/>
      <c r="AB62" s="422"/>
      <c r="AC62" s="422"/>
      <c r="AD62" s="422"/>
      <c r="AE62" s="422"/>
      <c r="AF62" s="422"/>
      <c r="AG62" s="423"/>
      <c r="AH62" s="174"/>
      <c r="AI62" s="27"/>
    </row>
    <row r="63" spans="1:40" ht="15" customHeight="1" thickTop="1" thickBot="1">
      <c r="A63" s="26"/>
      <c r="B63" s="458"/>
      <c r="C63" s="459"/>
      <c r="D63" s="459"/>
      <c r="E63" s="459"/>
      <c r="F63" s="459"/>
      <c r="G63" s="460"/>
      <c r="H63" s="172"/>
      <c r="I63" s="9"/>
      <c r="J63" s="184" t="s">
        <v>129</v>
      </c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74"/>
      <c r="V63" s="172"/>
      <c r="W63" s="421"/>
      <c r="X63" s="422"/>
      <c r="Y63" s="422"/>
      <c r="Z63" s="422"/>
      <c r="AA63" s="422"/>
      <c r="AB63" s="422"/>
      <c r="AC63" s="422"/>
      <c r="AD63" s="422"/>
      <c r="AE63" s="422"/>
      <c r="AF63" s="422"/>
      <c r="AG63" s="423"/>
      <c r="AH63" s="174"/>
      <c r="AI63" s="27"/>
    </row>
    <row r="64" spans="1:40" ht="15" customHeight="1" thickTop="1" thickBot="1">
      <c r="A64" s="26"/>
      <c r="B64" s="458"/>
      <c r="C64" s="459"/>
      <c r="D64" s="459"/>
      <c r="E64" s="459"/>
      <c r="F64" s="459"/>
      <c r="G64" s="460"/>
      <c r="H64" s="172"/>
      <c r="I64" s="9"/>
      <c r="J64" s="184" t="s">
        <v>100</v>
      </c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74"/>
      <c r="V64" s="172"/>
      <c r="W64" s="421"/>
      <c r="X64" s="422"/>
      <c r="Y64" s="422"/>
      <c r="Z64" s="422"/>
      <c r="AA64" s="422"/>
      <c r="AB64" s="422"/>
      <c r="AC64" s="422"/>
      <c r="AD64" s="422"/>
      <c r="AE64" s="422"/>
      <c r="AF64" s="422"/>
      <c r="AG64" s="423"/>
      <c r="AH64" s="174"/>
      <c r="AI64" s="27"/>
    </row>
    <row r="65" spans="1:35" ht="15" customHeight="1" thickTop="1" thickBot="1">
      <c r="A65" s="26"/>
      <c r="B65" s="458"/>
      <c r="C65" s="459"/>
      <c r="D65" s="459"/>
      <c r="E65" s="459"/>
      <c r="F65" s="459"/>
      <c r="G65" s="460"/>
      <c r="H65" s="172"/>
      <c r="I65" s="9"/>
      <c r="J65" s="184" t="s">
        <v>85</v>
      </c>
      <c r="K65" s="183"/>
      <c r="L65" s="403"/>
      <c r="M65" s="404"/>
      <c r="N65" s="404"/>
      <c r="O65" s="404"/>
      <c r="P65" s="404"/>
      <c r="Q65" s="404"/>
      <c r="R65" s="404"/>
      <c r="S65" s="404"/>
      <c r="T65" s="405"/>
      <c r="U65" s="174"/>
      <c r="V65" s="172"/>
      <c r="W65" s="421"/>
      <c r="X65" s="422"/>
      <c r="Y65" s="422"/>
      <c r="Z65" s="422"/>
      <c r="AA65" s="422"/>
      <c r="AB65" s="422"/>
      <c r="AC65" s="422"/>
      <c r="AD65" s="422"/>
      <c r="AE65" s="422"/>
      <c r="AF65" s="422"/>
      <c r="AG65" s="423"/>
      <c r="AH65" s="174"/>
      <c r="AI65" s="27"/>
    </row>
    <row r="66" spans="1:35" ht="15" customHeight="1" thickTop="1">
      <c r="A66" s="26"/>
      <c r="B66" s="458"/>
      <c r="C66" s="459"/>
      <c r="D66" s="459"/>
      <c r="E66" s="459"/>
      <c r="F66" s="459"/>
      <c r="G66" s="460"/>
      <c r="H66" s="172"/>
      <c r="I66" s="183"/>
      <c r="J66" s="183"/>
      <c r="K66" s="183"/>
      <c r="L66" s="409"/>
      <c r="M66" s="410"/>
      <c r="N66" s="410"/>
      <c r="O66" s="410"/>
      <c r="P66" s="410"/>
      <c r="Q66" s="410"/>
      <c r="R66" s="410"/>
      <c r="S66" s="410"/>
      <c r="T66" s="411"/>
      <c r="U66" s="174"/>
      <c r="V66" s="172"/>
      <c r="W66" s="424"/>
      <c r="X66" s="425"/>
      <c r="Y66" s="425"/>
      <c r="Z66" s="425"/>
      <c r="AA66" s="425"/>
      <c r="AB66" s="425"/>
      <c r="AC66" s="425"/>
      <c r="AD66" s="425"/>
      <c r="AE66" s="425"/>
      <c r="AF66" s="425"/>
      <c r="AG66" s="426"/>
      <c r="AH66" s="174"/>
      <c r="AI66" s="27"/>
    </row>
    <row r="67" spans="1:35" ht="15" customHeight="1">
      <c r="A67" s="26"/>
      <c r="B67" s="461"/>
      <c r="C67" s="462"/>
      <c r="D67" s="462"/>
      <c r="E67" s="462"/>
      <c r="F67" s="462"/>
      <c r="G67" s="463"/>
      <c r="H67" s="175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7"/>
      <c r="V67" s="175"/>
      <c r="W67" s="176"/>
      <c r="X67" s="176"/>
      <c r="Y67" s="176"/>
      <c r="Z67" s="176"/>
      <c r="AA67" s="176"/>
      <c r="AB67" s="176"/>
      <c r="AC67" s="176"/>
      <c r="AD67" s="176"/>
      <c r="AE67" s="176"/>
      <c r="AF67" s="176"/>
      <c r="AG67" s="176"/>
      <c r="AH67" s="177"/>
      <c r="AI67" s="27"/>
    </row>
    <row r="68" spans="1:35" ht="15" customHeight="1" thickBot="1">
      <c r="A68" s="26"/>
      <c r="B68" s="455" t="s">
        <v>131</v>
      </c>
      <c r="C68" s="456"/>
      <c r="D68" s="456"/>
      <c r="E68" s="456"/>
      <c r="F68" s="456"/>
      <c r="G68" s="457"/>
      <c r="H68" s="178"/>
      <c r="I68" s="178"/>
      <c r="J68" s="178"/>
      <c r="K68" s="178"/>
      <c r="L68" s="178"/>
      <c r="M68" s="178"/>
      <c r="N68" s="179"/>
      <c r="O68" s="179"/>
      <c r="P68" s="179"/>
      <c r="Q68" s="179"/>
      <c r="R68" s="179"/>
      <c r="S68" s="179"/>
      <c r="T68" s="179"/>
      <c r="U68" s="179"/>
      <c r="V68" s="180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2"/>
      <c r="AI68" s="27"/>
    </row>
    <row r="69" spans="1:35" ht="15" customHeight="1" thickTop="1" thickBot="1">
      <c r="A69" s="26"/>
      <c r="B69" s="458"/>
      <c r="C69" s="459"/>
      <c r="D69" s="459"/>
      <c r="E69" s="459"/>
      <c r="F69" s="459"/>
      <c r="G69" s="460"/>
      <c r="H69" s="183"/>
      <c r="I69" s="9"/>
      <c r="J69" s="184" t="s">
        <v>128</v>
      </c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72"/>
      <c r="W69" s="418"/>
      <c r="X69" s="419"/>
      <c r="Y69" s="419"/>
      <c r="Z69" s="419"/>
      <c r="AA69" s="419"/>
      <c r="AB69" s="419"/>
      <c r="AC69" s="419"/>
      <c r="AD69" s="419"/>
      <c r="AE69" s="419"/>
      <c r="AF69" s="419"/>
      <c r="AG69" s="420"/>
      <c r="AH69" s="174"/>
      <c r="AI69" s="27"/>
    </row>
    <row r="70" spans="1:35" ht="15" customHeight="1" thickTop="1" thickBot="1">
      <c r="A70" s="26"/>
      <c r="B70" s="458"/>
      <c r="C70" s="459"/>
      <c r="D70" s="459"/>
      <c r="E70" s="459"/>
      <c r="F70" s="459"/>
      <c r="G70" s="460"/>
      <c r="H70" s="172"/>
      <c r="I70" s="9"/>
      <c r="J70" s="184" t="s">
        <v>99</v>
      </c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74"/>
      <c r="V70" s="172"/>
      <c r="W70" s="421"/>
      <c r="X70" s="422"/>
      <c r="Y70" s="422"/>
      <c r="Z70" s="422"/>
      <c r="AA70" s="422"/>
      <c r="AB70" s="422"/>
      <c r="AC70" s="422"/>
      <c r="AD70" s="422"/>
      <c r="AE70" s="422"/>
      <c r="AF70" s="422"/>
      <c r="AG70" s="423"/>
      <c r="AH70" s="174"/>
      <c r="AI70" s="27"/>
    </row>
    <row r="71" spans="1:35" ht="15" customHeight="1" thickTop="1" thickBot="1">
      <c r="A71" s="26"/>
      <c r="B71" s="458"/>
      <c r="C71" s="459"/>
      <c r="D71" s="459"/>
      <c r="E71" s="459"/>
      <c r="F71" s="459"/>
      <c r="G71" s="460"/>
      <c r="H71" s="172"/>
      <c r="I71" s="9"/>
      <c r="J71" s="184" t="s">
        <v>129</v>
      </c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74"/>
      <c r="V71" s="172"/>
      <c r="W71" s="421"/>
      <c r="X71" s="422"/>
      <c r="Y71" s="422"/>
      <c r="Z71" s="422"/>
      <c r="AA71" s="422"/>
      <c r="AB71" s="422"/>
      <c r="AC71" s="422"/>
      <c r="AD71" s="422"/>
      <c r="AE71" s="422"/>
      <c r="AF71" s="422"/>
      <c r="AG71" s="423"/>
      <c r="AH71" s="174"/>
      <c r="AI71" s="27"/>
    </row>
    <row r="72" spans="1:35" ht="15" customHeight="1" thickTop="1" thickBot="1">
      <c r="A72" s="26"/>
      <c r="B72" s="458"/>
      <c r="C72" s="459"/>
      <c r="D72" s="459"/>
      <c r="E72" s="459"/>
      <c r="F72" s="459"/>
      <c r="G72" s="460"/>
      <c r="H72" s="172"/>
      <c r="I72" s="9"/>
      <c r="J72" s="184" t="s">
        <v>100</v>
      </c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74"/>
      <c r="V72" s="172"/>
      <c r="W72" s="421"/>
      <c r="X72" s="422"/>
      <c r="Y72" s="422"/>
      <c r="Z72" s="422"/>
      <c r="AA72" s="422"/>
      <c r="AB72" s="422"/>
      <c r="AC72" s="422"/>
      <c r="AD72" s="422"/>
      <c r="AE72" s="422"/>
      <c r="AF72" s="422"/>
      <c r="AG72" s="423"/>
      <c r="AH72" s="174"/>
      <c r="AI72" s="27"/>
    </row>
    <row r="73" spans="1:35" ht="15" customHeight="1" thickTop="1" thickBot="1">
      <c r="A73" s="26"/>
      <c r="B73" s="458"/>
      <c r="C73" s="459"/>
      <c r="D73" s="459"/>
      <c r="E73" s="459"/>
      <c r="F73" s="459"/>
      <c r="G73" s="460"/>
      <c r="H73" s="172"/>
      <c r="I73" s="9"/>
      <c r="J73" s="184" t="s">
        <v>85</v>
      </c>
      <c r="K73" s="183"/>
      <c r="L73" s="403"/>
      <c r="M73" s="404"/>
      <c r="N73" s="404"/>
      <c r="O73" s="404"/>
      <c r="P73" s="404"/>
      <c r="Q73" s="404"/>
      <c r="R73" s="404"/>
      <c r="S73" s="404"/>
      <c r="T73" s="405"/>
      <c r="U73" s="174"/>
      <c r="V73" s="172"/>
      <c r="W73" s="421"/>
      <c r="X73" s="422"/>
      <c r="Y73" s="422"/>
      <c r="Z73" s="422"/>
      <c r="AA73" s="422"/>
      <c r="AB73" s="422"/>
      <c r="AC73" s="422"/>
      <c r="AD73" s="422"/>
      <c r="AE73" s="422"/>
      <c r="AF73" s="422"/>
      <c r="AG73" s="423"/>
      <c r="AH73" s="174"/>
      <c r="AI73" s="27"/>
    </row>
    <row r="74" spans="1:35" ht="15" customHeight="1" thickTop="1">
      <c r="A74" s="26"/>
      <c r="B74" s="458"/>
      <c r="C74" s="459"/>
      <c r="D74" s="459"/>
      <c r="E74" s="459"/>
      <c r="F74" s="459"/>
      <c r="G74" s="460"/>
      <c r="H74" s="172"/>
      <c r="I74" s="183"/>
      <c r="J74" s="183"/>
      <c r="K74" s="183"/>
      <c r="L74" s="409"/>
      <c r="M74" s="410"/>
      <c r="N74" s="410"/>
      <c r="O74" s="410"/>
      <c r="P74" s="410"/>
      <c r="Q74" s="410"/>
      <c r="R74" s="410"/>
      <c r="S74" s="410"/>
      <c r="T74" s="411"/>
      <c r="U74" s="174"/>
      <c r="V74" s="172"/>
      <c r="W74" s="424"/>
      <c r="X74" s="425"/>
      <c r="Y74" s="425"/>
      <c r="Z74" s="425"/>
      <c r="AA74" s="425"/>
      <c r="AB74" s="425"/>
      <c r="AC74" s="425"/>
      <c r="AD74" s="425"/>
      <c r="AE74" s="425"/>
      <c r="AF74" s="425"/>
      <c r="AG74" s="426"/>
      <c r="AH74" s="174"/>
      <c r="AI74" s="27"/>
    </row>
    <row r="75" spans="1:35" ht="15" customHeight="1">
      <c r="A75" s="26"/>
      <c r="B75" s="461"/>
      <c r="C75" s="462"/>
      <c r="D75" s="462"/>
      <c r="E75" s="462"/>
      <c r="F75" s="462"/>
      <c r="G75" s="463"/>
      <c r="H75" s="175"/>
      <c r="I75" s="176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6"/>
      <c r="U75" s="177"/>
      <c r="V75" s="175"/>
      <c r="W75" s="176"/>
      <c r="X75" s="176"/>
      <c r="Y75" s="176"/>
      <c r="Z75" s="176"/>
      <c r="AA75" s="176"/>
      <c r="AB75" s="176"/>
      <c r="AC75" s="176"/>
      <c r="AD75" s="176"/>
      <c r="AE75" s="176"/>
      <c r="AF75" s="176"/>
      <c r="AG75" s="176"/>
      <c r="AH75" s="177"/>
      <c r="AI75" s="27"/>
    </row>
    <row r="76" spans="1:35" ht="15" customHeight="1" thickBot="1">
      <c r="A76" s="26"/>
      <c r="B76" s="455" t="s">
        <v>132</v>
      </c>
      <c r="C76" s="456"/>
      <c r="D76" s="456"/>
      <c r="E76" s="456"/>
      <c r="F76" s="456"/>
      <c r="G76" s="457"/>
      <c r="H76" s="178"/>
      <c r="I76" s="178"/>
      <c r="J76" s="178"/>
      <c r="K76" s="178"/>
      <c r="L76" s="178"/>
      <c r="M76" s="178"/>
      <c r="N76" s="179"/>
      <c r="O76" s="179"/>
      <c r="P76" s="179"/>
      <c r="Q76" s="179"/>
      <c r="R76" s="179"/>
      <c r="S76" s="179"/>
      <c r="T76" s="179"/>
      <c r="U76" s="179"/>
      <c r="V76" s="180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2"/>
      <c r="AI76" s="27"/>
    </row>
    <row r="77" spans="1:35" ht="15" customHeight="1" thickTop="1" thickBot="1">
      <c r="A77" s="26"/>
      <c r="B77" s="458"/>
      <c r="C77" s="459"/>
      <c r="D77" s="459"/>
      <c r="E77" s="459"/>
      <c r="F77" s="459"/>
      <c r="G77" s="460"/>
      <c r="H77" s="183"/>
      <c r="I77" s="9"/>
      <c r="J77" s="184" t="s">
        <v>128</v>
      </c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72"/>
      <c r="W77" s="418"/>
      <c r="X77" s="419"/>
      <c r="Y77" s="419"/>
      <c r="Z77" s="419"/>
      <c r="AA77" s="419"/>
      <c r="AB77" s="419"/>
      <c r="AC77" s="419"/>
      <c r="AD77" s="419"/>
      <c r="AE77" s="419"/>
      <c r="AF77" s="419"/>
      <c r="AG77" s="420"/>
      <c r="AH77" s="174"/>
      <c r="AI77" s="27"/>
    </row>
    <row r="78" spans="1:35" ht="15" customHeight="1" thickTop="1" thickBot="1">
      <c r="A78" s="26"/>
      <c r="B78" s="458"/>
      <c r="C78" s="459"/>
      <c r="D78" s="459"/>
      <c r="E78" s="459"/>
      <c r="F78" s="459"/>
      <c r="G78" s="460"/>
      <c r="H78" s="172"/>
      <c r="I78" s="9"/>
      <c r="J78" s="184" t="s">
        <v>99</v>
      </c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74"/>
      <c r="V78" s="172"/>
      <c r="W78" s="421"/>
      <c r="X78" s="422"/>
      <c r="Y78" s="422"/>
      <c r="Z78" s="422"/>
      <c r="AA78" s="422"/>
      <c r="AB78" s="422"/>
      <c r="AC78" s="422"/>
      <c r="AD78" s="422"/>
      <c r="AE78" s="422"/>
      <c r="AF78" s="422"/>
      <c r="AG78" s="423"/>
      <c r="AH78" s="174"/>
      <c r="AI78" s="27"/>
    </row>
    <row r="79" spans="1:35" ht="15" customHeight="1" thickTop="1" thickBot="1">
      <c r="A79" s="26"/>
      <c r="B79" s="458"/>
      <c r="C79" s="459"/>
      <c r="D79" s="459"/>
      <c r="E79" s="459"/>
      <c r="F79" s="459"/>
      <c r="G79" s="460"/>
      <c r="H79" s="172"/>
      <c r="I79" s="9"/>
      <c r="J79" s="184" t="s">
        <v>129</v>
      </c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74"/>
      <c r="V79" s="172"/>
      <c r="W79" s="421"/>
      <c r="X79" s="422"/>
      <c r="Y79" s="422"/>
      <c r="Z79" s="422"/>
      <c r="AA79" s="422"/>
      <c r="AB79" s="422"/>
      <c r="AC79" s="422"/>
      <c r="AD79" s="422"/>
      <c r="AE79" s="422"/>
      <c r="AF79" s="422"/>
      <c r="AG79" s="423"/>
      <c r="AH79" s="174"/>
      <c r="AI79" s="27"/>
    </row>
    <row r="80" spans="1:35" ht="15" customHeight="1" thickTop="1" thickBot="1">
      <c r="A80" s="26"/>
      <c r="B80" s="458"/>
      <c r="C80" s="459"/>
      <c r="D80" s="459"/>
      <c r="E80" s="459"/>
      <c r="F80" s="459"/>
      <c r="G80" s="460"/>
      <c r="H80" s="172"/>
      <c r="I80" s="9"/>
      <c r="J80" s="184" t="s">
        <v>100</v>
      </c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74"/>
      <c r="V80" s="172"/>
      <c r="W80" s="421"/>
      <c r="X80" s="422"/>
      <c r="Y80" s="422"/>
      <c r="Z80" s="422"/>
      <c r="AA80" s="422"/>
      <c r="AB80" s="422"/>
      <c r="AC80" s="422"/>
      <c r="AD80" s="422"/>
      <c r="AE80" s="422"/>
      <c r="AF80" s="422"/>
      <c r="AG80" s="423"/>
      <c r="AH80" s="174"/>
      <c r="AI80" s="27"/>
    </row>
    <row r="81" spans="1:35" ht="15" customHeight="1" thickTop="1" thickBot="1">
      <c r="A81" s="26"/>
      <c r="B81" s="458"/>
      <c r="C81" s="459"/>
      <c r="D81" s="459"/>
      <c r="E81" s="459"/>
      <c r="F81" s="459"/>
      <c r="G81" s="460"/>
      <c r="H81" s="172"/>
      <c r="I81" s="9"/>
      <c r="J81" s="184" t="s">
        <v>85</v>
      </c>
      <c r="K81" s="183"/>
      <c r="L81" s="403"/>
      <c r="M81" s="404"/>
      <c r="N81" s="404"/>
      <c r="O81" s="404"/>
      <c r="P81" s="404"/>
      <c r="Q81" s="404"/>
      <c r="R81" s="404"/>
      <c r="S81" s="404"/>
      <c r="T81" s="405"/>
      <c r="U81" s="174"/>
      <c r="V81" s="172"/>
      <c r="W81" s="421"/>
      <c r="X81" s="422"/>
      <c r="Y81" s="422"/>
      <c r="Z81" s="422"/>
      <c r="AA81" s="422"/>
      <c r="AB81" s="422"/>
      <c r="AC81" s="422"/>
      <c r="AD81" s="422"/>
      <c r="AE81" s="422"/>
      <c r="AF81" s="422"/>
      <c r="AG81" s="423"/>
      <c r="AH81" s="174"/>
      <c r="AI81" s="27"/>
    </row>
    <row r="82" spans="1:35" ht="15" customHeight="1" thickTop="1">
      <c r="A82" s="26"/>
      <c r="B82" s="458"/>
      <c r="C82" s="459"/>
      <c r="D82" s="459"/>
      <c r="E82" s="459"/>
      <c r="F82" s="459"/>
      <c r="G82" s="460"/>
      <c r="H82" s="172"/>
      <c r="I82" s="183"/>
      <c r="J82" s="183"/>
      <c r="K82" s="183"/>
      <c r="L82" s="409"/>
      <c r="M82" s="410"/>
      <c r="N82" s="410"/>
      <c r="O82" s="410"/>
      <c r="P82" s="410"/>
      <c r="Q82" s="410"/>
      <c r="R82" s="410"/>
      <c r="S82" s="410"/>
      <c r="T82" s="411"/>
      <c r="U82" s="174"/>
      <c r="V82" s="172"/>
      <c r="W82" s="424"/>
      <c r="X82" s="425"/>
      <c r="Y82" s="425"/>
      <c r="Z82" s="425"/>
      <c r="AA82" s="425"/>
      <c r="AB82" s="425"/>
      <c r="AC82" s="425"/>
      <c r="AD82" s="425"/>
      <c r="AE82" s="425"/>
      <c r="AF82" s="425"/>
      <c r="AG82" s="426"/>
      <c r="AH82" s="174"/>
      <c r="AI82" s="27"/>
    </row>
    <row r="83" spans="1:35" ht="15" customHeight="1">
      <c r="A83" s="26"/>
      <c r="B83" s="461"/>
      <c r="C83" s="462"/>
      <c r="D83" s="462"/>
      <c r="E83" s="462"/>
      <c r="F83" s="462"/>
      <c r="G83" s="463"/>
      <c r="H83" s="175"/>
      <c r="I83" s="176"/>
      <c r="J83" s="176"/>
      <c r="K83" s="176"/>
      <c r="L83" s="176"/>
      <c r="M83" s="176"/>
      <c r="N83" s="176"/>
      <c r="O83" s="176"/>
      <c r="P83" s="176"/>
      <c r="Q83" s="176"/>
      <c r="R83" s="176"/>
      <c r="S83" s="176"/>
      <c r="T83" s="176"/>
      <c r="U83" s="177"/>
      <c r="V83" s="175"/>
      <c r="W83" s="176"/>
      <c r="X83" s="176"/>
      <c r="Y83" s="176"/>
      <c r="Z83" s="176"/>
      <c r="AA83" s="176"/>
      <c r="AB83" s="176"/>
      <c r="AC83" s="176"/>
      <c r="AD83" s="176"/>
      <c r="AE83" s="176"/>
      <c r="AF83" s="176"/>
      <c r="AG83" s="176"/>
      <c r="AH83" s="177"/>
      <c r="AI83" s="27"/>
    </row>
    <row r="84" spans="1:35" ht="15" customHeight="1" thickBot="1">
      <c r="A84" s="26"/>
      <c r="B84" s="455" t="s">
        <v>133</v>
      </c>
      <c r="C84" s="456"/>
      <c r="D84" s="456"/>
      <c r="E84" s="456"/>
      <c r="F84" s="456"/>
      <c r="G84" s="457"/>
      <c r="H84" s="178"/>
      <c r="I84" s="178"/>
      <c r="J84" s="178"/>
      <c r="K84" s="178"/>
      <c r="L84" s="178"/>
      <c r="M84" s="178"/>
      <c r="N84" s="179"/>
      <c r="O84" s="179"/>
      <c r="P84" s="179"/>
      <c r="Q84" s="179"/>
      <c r="R84" s="179"/>
      <c r="S84" s="179"/>
      <c r="T84" s="179"/>
      <c r="U84" s="179"/>
      <c r="V84" s="180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2"/>
      <c r="AI84" s="27"/>
    </row>
    <row r="85" spans="1:35" ht="15" customHeight="1" thickTop="1" thickBot="1">
      <c r="A85" s="26"/>
      <c r="B85" s="458"/>
      <c r="C85" s="459"/>
      <c r="D85" s="459"/>
      <c r="E85" s="459"/>
      <c r="F85" s="459"/>
      <c r="G85" s="460"/>
      <c r="H85" s="183"/>
      <c r="I85" s="9"/>
      <c r="J85" s="184" t="s">
        <v>128</v>
      </c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72"/>
      <c r="W85" s="418"/>
      <c r="X85" s="419"/>
      <c r="Y85" s="419"/>
      <c r="Z85" s="419"/>
      <c r="AA85" s="419"/>
      <c r="AB85" s="419"/>
      <c r="AC85" s="419"/>
      <c r="AD85" s="419"/>
      <c r="AE85" s="419"/>
      <c r="AF85" s="419"/>
      <c r="AG85" s="420"/>
      <c r="AH85" s="174"/>
      <c r="AI85" s="27"/>
    </row>
    <row r="86" spans="1:35" ht="15" customHeight="1" thickTop="1" thickBot="1">
      <c r="A86" s="26"/>
      <c r="B86" s="458"/>
      <c r="C86" s="459"/>
      <c r="D86" s="459"/>
      <c r="E86" s="459"/>
      <c r="F86" s="459"/>
      <c r="G86" s="460"/>
      <c r="H86" s="172"/>
      <c r="I86" s="9"/>
      <c r="J86" s="184" t="s">
        <v>99</v>
      </c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74"/>
      <c r="V86" s="172"/>
      <c r="W86" s="421"/>
      <c r="X86" s="422"/>
      <c r="Y86" s="422"/>
      <c r="Z86" s="422"/>
      <c r="AA86" s="422"/>
      <c r="AB86" s="422"/>
      <c r="AC86" s="422"/>
      <c r="AD86" s="422"/>
      <c r="AE86" s="422"/>
      <c r="AF86" s="422"/>
      <c r="AG86" s="423"/>
      <c r="AH86" s="174"/>
      <c r="AI86" s="27"/>
    </row>
    <row r="87" spans="1:35" ht="15" customHeight="1" thickTop="1" thickBot="1">
      <c r="A87" s="26"/>
      <c r="B87" s="458"/>
      <c r="C87" s="459"/>
      <c r="D87" s="459"/>
      <c r="E87" s="459"/>
      <c r="F87" s="459"/>
      <c r="G87" s="460"/>
      <c r="H87" s="172"/>
      <c r="I87" s="9"/>
      <c r="J87" s="184" t="s">
        <v>129</v>
      </c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74"/>
      <c r="V87" s="172"/>
      <c r="W87" s="421"/>
      <c r="X87" s="422"/>
      <c r="Y87" s="422"/>
      <c r="Z87" s="422"/>
      <c r="AA87" s="422"/>
      <c r="AB87" s="422"/>
      <c r="AC87" s="422"/>
      <c r="AD87" s="422"/>
      <c r="AE87" s="422"/>
      <c r="AF87" s="422"/>
      <c r="AG87" s="423"/>
      <c r="AH87" s="174"/>
      <c r="AI87" s="27"/>
    </row>
    <row r="88" spans="1:35" ht="15" customHeight="1" thickTop="1" thickBot="1">
      <c r="A88" s="26"/>
      <c r="B88" s="458"/>
      <c r="C88" s="459"/>
      <c r="D88" s="459"/>
      <c r="E88" s="459"/>
      <c r="F88" s="459"/>
      <c r="G88" s="460"/>
      <c r="H88" s="172"/>
      <c r="I88" s="9"/>
      <c r="J88" s="184" t="s">
        <v>100</v>
      </c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74"/>
      <c r="V88" s="172"/>
      <c r="W88" s="421"/>
      <c r="X88" s="422"/>
      <c r="Y88" s="422"/>
      <c r="Z88" s="422"/>
      <c r="AA88" s="422"/>
      <c r="AB88" s="422"/>
      <c r="AC88" s="422"/>
      <c r="AD88" s="422"/>
      <c r="AE88" s="422"/>
      <c r="AF88" s="422"/>
      <c r="AG88" s="423"/>
      <c r="AH88" s="174"/>
      <c r="AI88" s="27"/>
    </row>
    <row r="89" spans="1:35" ht="15" customHeight="1" thickTop="1" thickBot="1">
      <c r="A89" s="26"/>
      <c r="B89" s="458"/>
      <c r="C89" s="459"/>
      <c r="D89" s="459"/>
      <c r="E89" s="459"/>
      <c r="F89" s="459"/>
      <c r="G89" s="460"/>
      <c r="H89" s="172"/>
      <c r="I89" s="9"/>
      <c r="J89" s="184" t="s">
        <v>85</v>
      </c>
      <c r="K89" s="183"/>
      <c r="L89" s="403"/>
      <c r="M89" s="404"/>
      <c r="N89" s="404"/>
      <c r="O89" s="404"/>
      <c r="P89" s="404"/>
      <c r="Q89" s="404"/>
      <c r="R89" s="404"/>
      <c r="S89" s="404"/>
      <c r="T89" s="405"/>
      <c r="U89" s="174"/>
      <c r="V89" s="172"/>
      <c r="W89" s="421"/>
      <c r="X89" s="422"/>
      <c r="Y89" s="422"/>
      <c r="Z89" s="422"/>
      <c r="AA89" s="422"/>
      <c r="AB89" s="422"/>
      <c r="AC89" s="422"/>
      <c r="AD89" s="422"/>
      <c r="AE89" s="422"/>
      <c r="AF89" s="422"/>
      <c r="AG89" s="423"/>
      <c r="AH89" s="174"/>
      <c r="AI89" s="27"/>
    </row>
    <row r="90" spans="1:35" ht="15" customHeight="1" thickTop="1">
      <c r="A90" s="26"/>
      <c r="B90" s="458"/>
      <c r="C90" s="459"/>
      <c r="D90" s="459"/>
      <c r="E90" s="459"/>
      <c r="F90" s="459"/>
      <c r="G90" s="460"/>
      <c r="H90" s="172"/>
      <c r="I90" s="183"/>
      <c r="J90" s="183"/>
      <c r="K90" s="183"/>
      <c r="L90" s="409"/>
      <c r="M90" s="410"/>
      <c r="N90" s="410"/>
      <c r="O90" s="410"/>
      <c r="P90" s="410"/>
      <c r="Q90" s="410"/>
      <c r="R90" s="410"/>
      <c r="S90" s="410"/>
      <c r="T90" s="411"/>
      <c r="U90" s="174"/>
      <c r="V90" s="172"/>
      <c r="W90" s="424"/>
      <c r="X90" s="425"/>
      <c r="Y90" s="425"/>
      <c r="Z90" s="425"/>
      <c r="AA90" s="425"/>
      <c r="AB90" s="425"/>
      <c r="AC90" s="425"/>
      <c r="AD90" s="425"/>
      <c r="AE90" s="425"/>
      <c r="AF90" s="425"/>
      <c r="AG90" s="426"/>
      <c r="AH90" s="174"/>
      <c r="AI90" s="27"/>
    </row>
    <row r="91" spans="1:35" ht="15" customHeight="1">
      <c r="A91" s="26"/>
      <c r="B91" s="461"/>
      <c r="C91" s="462"/>
      <c r="D91" s="462"/>
      <c r="E91" s="462"/>
      <c r="F91" s="462"/>
      <c r="G91" s="463"/>
      <c r="H91" s="175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6"/>
      <c r="U91" s="177"/>
      <c r="V91" s="175"/>
      <c r="W91" s="176"/>
      <c r="X91" s="176"/>
      <c r="Y91" s="176"/>
      <c r="Z91" s="176"/>
      <c r="AA91" s="176"/>
      <c r="AB91" s="176"/>
      <c r="AC91" s="176"/>
      <c r="AD91" s="176"/>
      <c r="AE91" s="176"/>
      <c r="AF91" s="176"/>
      <c r="AG91" s="176"/>
      <c r="AH91" s="177"/>
      <c r="AI91" s="27"/>
    </row>
    <row r="92" spans="1:35" ht="15" customHeight="1" thickBot="1">
      <c r="A92" s="26"/>
      <c r="B92" s="475" t="s">
        <v>161</v>
      </c>
      <c r="C92" s="476"/>
      <c r="D92" s="476"/>
      <c r="E92" s="476"/>
      <c r="F92" s="476"/>
      <c r="G92" s="477"/>
      <c r="H92" s="178"/>
      <c r="I92" s="178"/>
      <c r="J92" s="178"/>
      <c r="K92" s="178"/>
      <c r="L92" s="178"/>
      <c r="M92" s="178"/>
      <c r="N92" s="179"/>
      <c r="O92" s="179"/>
      <c r="P92" s="179"/>
      <c r="Q92" s="179"/>
      <c r="R92" s="179"/>
      <c r="S92" s="179"/>
      <c r="T92" s="179"/>
      <c r="U92" s="179"/>
      <c r="V92" s="180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2"/>
      <c r="AI92" s="27"/>
    </row>
    <row r="93" spans="1:35" ht="15" customHeight="1" thickTop="1" thickBot="1">
      <c r="A93" s="26"/>
      <c r="B93" s="478"/>
      <c r="C93" s="479"/>
      <c r="D93" s="479"/>
      <c r="E93" s="479"/>
      <c r="F93" s="479"/>
      <c r="G93" s="480"/>
      <c r="H93" s="183"/>
      <c r="I93" s="9"/>
      <c r="J93" s="184" t="s">
        <v>128</v>
      </c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72"/>
      <c r="W93" s="418"/>
      <c r="X93" s="419"/>
      <c r="Y93" s="419"/>
      <c r="Z93" s="419"/>
      <c r="AA93" s="419"/>
      <c r="AB93" s="419"/>
      <c r="AC93" s="419"/>
      <c r="AD93" s="419"/>
      <c r="AE93" s="419"/>
      <c r="AF93" s="419"/>
      <c r="AG93" s="420"/>
      <c r="AH93" s="174"/>
      <c r="AI93" s="27"/>
    </row>
    <row r="94" spans="1:35" ht="15" customHeight="1" thickTop="1" thickBot="1">
      <c r="A94" s="26"/>
      <c r="B94" s="464"/>
      <c r="C94" s="465"/>
      <c r="D94" s="465"/>
      <c r="E94" s="465"/>
      <c r="F94" s="465"/>
      <c r="G94" s="466"/>
      <c r="H94" s="172"/>
      <c r="I94" s="9"/>
      <c r="J94" s="184" t="s">
        <v>99</v>
      </c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74"/>
      <c r="V94" s="172"/>
      <c r="W94" s="421"/>
      <c r="X94" s="422"/>
      <c r="Y94" s="422"/>
      <c r="Z94" s="422"/>
      <c r="AA94" s="422"/>
      <c r="AB94" s="422"/>
      <c r="AC94" s="422"/>
      <c r="AD94" s="422"/>
      <c r="AE94" s="422"/>
      <c r="AF94" s="422"/>
      <c r="AG94" s="423"/>
      <c r="AH94" s="174"/>
      <c r="AI94" s="27"/>
    </row>
    <row r="95" spans="1:35" ht="15" customHeight="1" thickTop="1" thickBot="1">
      <c r="A95" s="26"/>
      <c r="B95" s="467"/>
      <c r="C95" s="468"/>
      <c r="D95" s="468"/>
      <c r="E95" s="468"/>
      <c r="F95" s="468"/>
      <c r="G95" s="469"/>
      <c r="H95" s="172"/>
      <c r="I95" s="9"/>
      <c r="J95" s="184" t="s">
        <v>129</v>
      </c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74"/>
      <c r="V95" s="172"/>
      <c r="W95" s="421"/>
      <c r="X95" s="422"/>
      <c r="Y95" s="422"/>
      <c r="Z95" s="422"/>
      <c r="AA95" s="422"/>
      <c r="AB95" s="422"/>
      <c r="AC95" s="422"/>
      <c r="AD95" s="422"/>
      <c r="AE95" s="422"/>
      <c r="AF95" s="422"/>
      <c r="AG95" s="423"/>
      <c r="AH95" s="174"/>
      <c r="AI95" s="27"/>
    </row>
    <row r="96" spans="1:35" ht="15" customHeight="1" thickTop="1" thickBot="1">
      <c r="A96" s="26"/>
      <c r="B96" s="467"/>
      <c r="C96" s="468"/>
      <c r="D96" s="468"/>
      <c r="E96" s="468"/>
      <c r="F96" s="468"/>
      <c r="G96" s="469"/>
      <c r="H96" s="172"/>
      <c r="I96" s="9"/>
      <c r="J96" s="184" t="s">
        <v>100</v>
      </c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74"/>
      <c r="V96" s="172"/>
      <c r="W96" s="421"/>
      <c r="X96" s="422"/>
      <c r="Y96" s="422"/>
      <c r="Z96" s="422"/>
      <c r="AA96" s="422"/>
      <c r="AB96" s="422"/>
      <c r="AC96" s="422"/>
      <c r="AD96" s="422"/>
      <c r="AE96" s="422"/>
      <c r="AF96" s="422"/>
      <c r="AG96" s="423"/>
      <c r="AH96" s="174"/>
      <c r="AI96" s="27"/>
    </row>
    <row r="97" spans="1:35" ht="15" customHeight="1" thickTop="1" thickBot="1">
      <c r="A97" s="26"/>
      <c r="B97" s="467"/>
      <c r="C97" s="468"/>
      <c r="D97" s="468"/>
      <c r="E97" s="468"/>
      <c r="F97" s="468"/>
      <c r="G97" s="469"/>
      <c r="H97" s="172"/>
      <c r="I97" s="9"/>
      <c r="J97" s="184" t="s">
        <v>85</v>
      </c>
      <c r="K97" s="183"/>
      <c r="L97" s="403"/>
      <c r="M97" s="404"/>
      <c r="N97" s="404"/>
      <c r="O97" s="404"/>
      <c r="P97" s="404"/>
      <c r="Q97" s="404"/>
      <c r="R97" s="404"/>
      <c r="S97" s="404"/>
      <c r="T97" s="405"/>
      <c r="U97" s="174"/>
      <c r="V97" s="172"/>
      <c r="W97" s="421"/>
      <c r="X97" s="422"/>
      <c r="Y97" s="422"/>
      <c r="Z97" s="422"/>
      <c r="AA97" s="422"/>
      <c r="AB97" s="422"/>
      <c r="AC97" s="422"/>
      <c r="AD97" s="422"/>
      <c r="AE97" s="422"/>
      <c r="AF97" s="422"/>
      <c r="AG97" s="423"/>
      <c r="AH97" s="174"/>
      <c r="AI97" s="27"/>
    </row>
    <row r="98" spans="1:35" ht="15" customHeight="1" thickTop="1">
      <c r="A98" s="26"/>
      <c r="B98" s="467"/>
      <c r="C98" s="468"/>
      <c r="D98" s="468"/>
      <c r="E98" s="468"/>
      <c r="F98" s="468"/>
      <c r="G98" s="469"/>
      <c r="H98" s="172"/>
      <c r="I98" s="183"/>
      <c r="J98" s="183"/>
      <c r="K98" s="183"/>
      <c r="L98" s="409"/>
      <c r="M98" s="410"/>
      <c r="N98" s="410"/>
      <c r="O98" s="410"/>
      <c r="P98" s="410"/>
      <c r="Q98" s="410"/>
      <c r="R98" s="410"/>
      <c r="S98" s="410"/>
      <c r="T98" s="411"/>
      <c r="U98" s="174"/>
      <c r="V98" s="172"/>
      <c r="W98" s="424"/>
      <c r="X98" s="425"/>
      <c r="Y98" s="425"/>
      <c r="Z98" s="425"/>
      <c r="AA98" s="425"/>
      <c r="AB98" s="425"/>
      <c r="AC98" s="425"/>
      <c r="AD98" s="425"/>
      <c r="AE98" s="425"/>
      <c r="AF98" s="425"/>
      <c r="AG98" s="426"/>
      <c r="AH98" s="174"/>
      <c r="AI98" s="27"/>
    </row>
    <row r="99" spans="1:35" ht="15" customHeight="1">
      <c r="A99" s="26"/>
      <c r="B99" s="470"/>
      <c r="C99" s="471"/>
      <c r="D99" s="471"/>
      <c r="E99" s="471"/>
      <c r="F99" s="471"/>
      <c r="G99" s="472"/>
      <c r="H99" s="175"/>
      <c r="I99" s="176"/>
      <c r="J99" s="176"/>
      <c r="K99" s="176"/>
      <c r="L99" s="176"/>
      <c r="M99" s="176"/>
      <c r="N99" s="176"/>
      <c r="O99" s="176"/>
      <c r="P99" s="176"/>
      <c r="Q99" s="176"/>
      <c r="R99" s="176"/>
      <c r="S99" s="176"/>
      <c r="T99" s="176"/>
      <c r="U99" s="177"/>
      <c r="V99" s="175"/>
      <c r="W99" s="176"/>
      <c r="X99" s="176"/>
      <c r="Y99" s="176"/>
      <c r="Z99" s="176"/>
      <c r="AA99" s="176"/>
      <c r="AB99" s="176"/>
      <c r="AC99" s="176"/>
      <c r="AD99" s="176"/>
      <c r="AE99" s="176"/>
      <c r="AF99" s="176"/>
      <c r="AG99" s="176"/>
      <c r="AH99" s="177"/>
      <c r="AI99" s="27"/>
    </row>
    <row r="100" spans="1:35" ht="15" customHeight="1" thickBot="1">
      <c r="A100" s="28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30"/>
    </row>
  </sheetData>
  <sheetProtection sheet="1"/>
  <mergeCells count="49">
    <mergeCell ref="L97:T98"/>
    <mergeCell ref="B94:G99"/>
    <mergeCell ref="J25:U26"/>
    <mergeCell ref="L27:T28"/>
    <mergeCell ref="H59:U59"/>
    <mergeCell ref="B92:G93"/>
    <mergeCell ref="B38:G44"/>
    <mergeCell ref="L42:T43"/>
    <mergeCell ref="L81:T82"/>
    <mergeCell ref="J32:S32"/>
    <mergeCell ref="J33:S33"/>
    <mergeCell ref="J34:S34"/>
    <mergeCell ref="L73:T74"/>
    <mergeCell ref="B45:G52"/>
    <mergeCell ref="L50:T51"/>
    <mergeCell ref="B60:G67"/>
    <mergeCell ref="L89:T90"/>
    <mergeCell ref="L65:T66"/>
    <mergeCell ref="W61:AG66"/>
    <mergeCell ref="B59:G59"/>
    <mergeCell ref="B76:G83"/>
    <mergeCell ref="B68:G75"/>
    <mergeCell ref="B84:G91"/>
    <mergeCell ref="W77:AG82"/>
    <mergeCell ref="W85:AG90"/>
    <mergeCell ref="D5:S5"/>
    <mergeCell ref="T5:AI5"/>
    <mergeCell ref="D4:S4"/>
    <mergeCell ref="T4:AI4"/>
    <mergeCell ref="B30:G37"/>
    <mergeCell ref="L35:T36"/>
    <mergeCell ref="B21:G29"/>
    <mergeCell ref="H11:U11"/>
    <mergeCell ref="V11:AH11"/>
    <mergeCell ref="B11:G11"/>
    <mergeCell ref="AH21:AH29"/>
    <mergeCell ref="W29:AG29"/>
    <mergeCell ref="W31:AG36"/>
    <mergeCell ref="B12:G20"/>
    <mergeCell ref="L18:T19"/>
    <mergeCell ref="W13:AG19"/>
    <mergeCell ref="W93:AG98"/>
    <mergeCell ref="W39:AG43"/>
    <mergeCell ref="W46:AG51"/>
    <mergeCell ref="V21:V29"/>
    <mergeCell ref="W22:AG28"/>
    <mergeCell ref="W21:AG21"/>
    <mergeCell ref="W69:AG74"/>
    <mergeCell ref="V59:AH59"/>
  </mergeCells>
  <conditionalFormatting sqref="L18:T19">
    <cfRule type="expression" dxfId="48" priority="43" stopIfTrue="1">
      <formula>I18=""</formula>
    </cfRule>
  </conditionalFormatting>
  <conditionalFormatting sqref="L27:T28">
    <cfRule type="expression" dxfId="47" priority="33" stopIfTrue="1">
      <formula>I27=""</formula>
    </cfRule>
  </conditionalFormatting>
  <conditionalFormatting sqref="L35:T36">
    <cfRule type="expression" dxfId="46" priority="32" stopIfTrue="1">
      <formula>I35=""</formula>
    </cfRule>
  </conditionalFormatting>
  <conditionalFormatting sqref="L42:T43">
    <cfRule type="expression" dxfId="45" priority="31" stopIfTrue="1">
      <formula>I42=""</formula>
    </cfRule>
  </conditionalFormatting>
  <conditionalFormatting sqref="L50:T51">
    <cfRule type="expression" dxfId="44" priority="30" stopIfTrue="1">
      <formula>I50=""</formula>
    </cfRule>
  </conditionalFormatting>
  <conditionalFormatting sqref="L65:T66">
    <cfRule type="expression" dxfId="43" priority="29" stopIfTrue="1">
      <formula>I65=""</formula>
    </cfRule>
  </conditionalFormatting>
  <conditionalFormatting sqref="L73:T74">
    <cfRule type="expression" dxfId="42" priority="28" stopIfTrue="1">
      <formula>I73=""</formula>
    </cfRule>
  </conditionalFormatting>
  <conditionalFormatting sqref="L81:T82">
    <cfRule type="expression" dxfId="41" priority="27" stopIfTrue="1">
      <formula>I81=""</formula>
    </cfRule>
  </conditionalFormatting>
  <conditionalFormatting sqref="L89:T90">
    <cfRule type="expression" dxfId="40" priority="26" stopIfTrue="1">
      <formula>I89=""</formula>
    </cfRule>
  </conditionalFormatting>
  <conditionalFormatting sqref="L97:T98">
    <cfRule type="expression" dxfId="39" priority="25" stopIfTrue="1">
      <formula>I97=""</formula>
    </cfRule>
  </conditionalFormatting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legacyDrawing r:id="rId3"/>
  <picture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AI117"/>
  <sheetViews>
    <sheetView workbookViewId="0">
      <pane ySplit="5" topLeftCell="A6" activePane="bottomLeft" state="frozen"/>
      <selection pane="bottomLeft"/>
    </sheetView>
  </sheetViews>
  <sheetFormatPr defaultColWidth="2.85546875" defaultRowHeight="15" customHeight="1"/>
  <cols>
    <col min="1" max="16384" width="2.85546875" style="1"/>
  </cols>
  <sheetData>
    <row r="1" spans="1:35" ht="15" customHeight="1">
      <c r="A1" s="3" t="str">
        <f>Stampa!J2 &amp; " " &amp; Stampa!J3</f>
        <v>Istituto Comprensivo Statale Pietrasanta 2</v>
      </c>
      <c r="AI1" s="4" t="str">
        <f>Stampa!J37 &amp; " " &amp; Stampa!J38</f>
        <v xml:space="preserve">Scuola Statale  </v>
      </c>
    </row>
    <row r="2" spans="1:35" ht="22.5" customHeight="1">
      <c r="S2" s="19" t="s">
        <v>159</v>
      </c>
    </row>
    <row r="4" spans="1:35" ht="15" customHeight="1">
      <c r="C4" s="2" t="str">
        <f>IF(Modulo!AH4="F","Alunna","Alunno")</f>
        <v>Alunno</v>
      </c>
      <c r="D4" s="343" t="str">
        <f>IF(HOME!D4&lt;&gt;"",HOME!D4,"")</f>
        <v/>
      </c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5"/>
      <c r="T4" s="343" t="str">
        <f>IF(HOME!R4&lt;&gt;"",HOME!R4,"")</f>
        <v/>
      </c>
      <c r="U4" s="344"/>
      <c r="V4" s="344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5"/>
    </row>
    <row r="5" spans="1:35" ht="15" customHeight="1">
      <c r="D5" s="441" t="s">
        <v>4</v>
      </c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 t="s">
        <v>5</v>
      </c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1"/>
      <c r="AI5" s="441"/>
    </row>
    <row r="6" spans="1:35" ht="7.5" customHeight="1"/>
    <row r="9" spans="1:35" ht="15" customHeight="1" thickBot="1">
      <c r="A9" s="35" t="s">
        <v>159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ht="15" customHeight="1">
      <c r="A10" s="3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5"/>
    </row>
    <row r="11" spans="1:35" ht="15" customHeight="1">
      <c r="A11" s="26"/>
      <c r="B11" s="451"/>
      <c r="C11" s="451"/>
      <c r="D11" s="451"/>
      <c r="E11" s="451"/>
      <c r="F11" s="451"/>
      <c r="G11" s="451"/>
      <c r="H11" s="440" t="s">
        <v>156</v>
      </c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 t="s">
        <v>163</v>
      </c>
      <c r="W11" s="440"/>
      <c r="X11" s="440"/>
      <c r="Y11" s="440"/>
      <c r="Z11" s="440"/>
      <c r="AA11" s="440"/>
      <c r="AB11" s="440"/>
      <c r="AC11" s="440"/>
      <c r="AD11" s="440"/>
      <c r="AE11" s="440"/>
      <c r="AF11" s="440"/>
      <c r="AG11" s="440"/>
      <c r="AH11" s="440"/>
      <c r="AI11" s="27"/>
    </row>
    <row r="12" spans="1:35" ht="15" customHeight="1" thickBot="1">
      <c r="A12" s="26"/>
      <c r="B12" s="455" t="s">
        <v>282</v>
      </c>
      <c r="C12" s="456"/>
      <c r="D12" s="456"/>
      <c r="E12" s="456"/>
      <c r="F12" s="456"/>
      <c r="G12" s="457"/>
      <c r="H12" s="178"/>
      <c r="I12" s="178"/>
      <c r="J12" s="178"/>
      <c r="K12" s="178"/>
      <c r="L12" s="178"/>
      <c r="M12" s="178"/>
      <c r="N12" s="179"/>
      <c r="O12" s="179"/>
      <c r="P12" s="179"/>
      <c r="Q12" s="179"/>
      <c r="R12" s="179"/>
      <c r="S12" s="179"/>
      <c r="T12" s="179"/>
      <c r="U12" s="179"/>
      <c r="V12" s="436"/>
      <c r="W12" s="439"/>
      <c r="X12" s="439"/>
      <c r="Y12" s="439"/>
      <c r="Z12" s="439"/>
      <c r="AA12" s="439"/>
      <c r="AB12" s="439"/>
      <c r="AC12" s="439"/>
      <c r="AD12" s="439"/>
      <c r="AE12" s="439"/>
      <c r="AF12" s="439"/>
      <c r="AG12" s="439"/>
      <c r="AH12" s="452"/>
      <c r="AI12" s="27"/>
    </row>
    <row r="13" spans="1:35" ht="15" customHeight="1" thickTop="1" thickBot="1">
      <c r="A13" s="26"/>
      <c r="B13" s="458"/>
      <c r="C13" s="459"/>
      <c r="D13" s="459"/>
      <c r="E13" s="459"/>
      <c r="F13" s="459"/>
      <c r="G13" s="460"/>
      <c r="H13" s="172"/>
      <c r="I13" s="9"/>
      <c r="J13" s="187" t="s">
        <v>124</v>
      </c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74"/>
      <c r="V13" s="437"/>
      <c r="W13" s="427"/>
      <c r="X13" s="428"/>
      <c r="Y13" s="428"/>
      <c r="Z13" s="428"/>
      <c r="AA13" s="428"/>
      <c r="AB13" s="428"/>
      <c r="AC13" s="428"/>
      <c r="AD13" s="428"/>
      <c r="AE13" s="428"/>
      <c r="AF13" s="428"/>
      <c r="AG13" s="429"/>
      <c r="AH13" s="453"/>
      <c r="AI13" s="27"/>
    </row>
    <row r="14" spans="1:35" ht="15" customHeight="1" thickTop="1" thickBot="1">
      <c r="A14" s="26"/>
      <c r="B14" s="458"/>
      <c r="C14" s="459"/>
      <c r="D14" s="459"/>
      <c r="E14" s="459"/>
      <c r="F14" s="459"/>
      <c r="G14" s="460"/>
      <c r="H14" s="172"/>
      <c r="I14" s="9"/>
      <c r="J14" s="187" t="s">
        <v>125</v>
      </c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74"/>
      <c r="V14" s="437"/>
      <c r="W14" s="430"/>
      <c r="X14" s="431"/>
      <c r="Y14" s="431"/>
      <c r="Z14" s="431"/>
      <c r="AA14" s="431"/>
      <c r="AB14" s="431"/>
      <c r="AC14" s="431"/>
      <c r="AD14" s="431"/>
      <c r="AE14" s="431"/>
      <c r="AF14" s="431"/>
      <c r="AG14" s="432"/>
      <c r="AH14" s="453"/>
      <c r="AI14" s="27"/>
    </row>
    <row r="15" spans="1:35" ht="15" customHeight="1" thickTop="1" thickBot="1">
      <c r="A15" s="26"/>
      <c r="B15" s="458"/>
      <c r="C15" s="459"/>
      <c r="D15" s="459"/>
      <c r="E15" s="459"/>
      <c r="F15" s="459"/>
      <c r="G15" s="460"/>
      <c r="H15" s="172"/>
      <c r="I15" s="9"/>
      <c r="J15" s="187" t="s">
        <v>126</v>
      </c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74"/>
      <c r="V15" s="437"/>
      <c r="W15" s="430"/>
      <c r="X15" s="431"/>
      <c r="Y15" s="431"/>
      <c r="Z15" s="431"/>
      <c r="AA15" s="431"/>
      <c r="AB15" s="431"/>
      <c r="AC15" s="431"/>
      <c r="AD15" s="431"/>
      <c r="AE15" s="431"/>
      <c r="AF15" s="431"/>
      <c r="AG15" s="432"/>
      <c r="AH15" s="453"/>
      <c r="AI15" s="27"/>
    </row>
    <row r="16" spans="1:35" ht="15" customHeight="1" thickTop="1" thickBot="1">
      <c r="A16" s="26"/>
      <c r="B16" s="458"/>
      <c r="C16" s="459"/>
      <c r="D16" s="459"/>
      <c r="E16" s="459"/>
      <c r="F16" s="459"/>
      <c r="G16" s="460"/>
      <c r="H16" s="172"/>
      <c r="I16" s="9"/>
      <c r="J16" s="187" t="s">
        <v>85</v>
      </c>
      <c r="K16" s="183"/>
      <c r="L16" s="403"/>
      <c r="M16" s="404"/>
      <c r="N16" s="404"/>
      <c r="O16" s="404"/>
      <c r="P16" s="404"/>
      <c r="Q16" s="404"/>
      <c r="R16" s="404"/>
      <c r="S16" s="404"/>
      <c r="T16" s="405"/>
      <c r="U16" s="174"/>
      <c r="V16" s="437"/>
      <c r="W16" s="430"/>
      <c r="X16" s="431"/>
      <c r="Y16" s="431"/>
      <c r="Z16" s="431"/>
      <c r="AA16" s="431"/>
      <c r="AB16" s="431"/>
      <c r="AC16" s="431"/>
      <c r="AD16" s="431"/>
      <c r="AE16" s="431"/>
      <c r="AF16" s="431"/>
      <c r="AG16" s="432"/>
      <c r="AH16" s="453"/>
      <c r="AI16" s="27"/>
    </row>
    <row r="17" spans="1:35" ht="15" customHeight="1" thickTop="1">
      <c r="A17" s="26"/>
      <c r="B17" s="458"/>
      <c r="C17" s="459"/>
      <c r="D17" s="459"/>
      <c r="E17" s="459"/>
      <c r="F17" s="459"/>
      <c r="G17" s="460"/>
      <c r="H17" s="172"/>
      <c r="I17" s="183"/>
      <c r="J17" s="183"/>
      <c r="K17" s="183"/>
      <c r="L17" s="409"/>
      <c r="M17" s="410"/>
      <c r="N17" s="410"/>
      <c r="O17" s="410"/>
      <c r="P17" s="410"/>
      <c r="Q17" s="410"/>
      <c r="R17" s="410"/>
      <c r="S17" s="410"/>
      <c r="T17" s="411"/>
      <c r="U17" s="174"/>
      <c r="V17" s="437"/>
      <c r="W17" s="433"/>
      <c r="X17" s="434"/>
      <c r="Y17" s="434"/>
      <c r="Z17" s="434"/>
      <c r="AA17" s="434"/>
      <c r="AB17" s="434"/>
      <c r="AC17" s="434"/>
      <c r="AD17" s="434"/>
      <c r="AE17" s="434"/>
      <c r="AF17" s="434"/>
      <c r="AG17" s="435"/>
      <c r="AH17" s="453"/>
      <c r="AI17" s="27"/>
    </row>
    <row r="18" spans="1:35" ht="15" customHeight="1">
      <c r="A18" s="26"/>
      <c r="B18" s="461"/>
      <c r="C18" s="462"/>
      <c r="D18" s="462"/>
      <c r="E18" s="462"/>
      <c r="F18" s="462"/>
      <c r="G18" s="463"/>
      <c r="H18" s="175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7"/>
      <c r="V18" s="438"/>
      <c r="W18" s="439"/>
      <c r="X18" s="439"/>
      <c r="Y18" s="439"/>
      <c r="Z18" s="439"/>
      <c r="AA18" s="439"/>
      <c r="AB18" s="439"/>
      <c r="AC18" s="439"/>
      <c r="AD18" s="439"/>
      <c r="AE18" s="439"/>
      <c r="AF18" s="439"/>
      <c r="AG18" s="439"/>
      <c r="AH18" s="454"/>
      <c r="AI18" s="27"/>
    </row>
    <row r="19" spans="1:35" ht="15" customHeight="1" thickBot="1">
      <c r="A19" s="26"/>
      <c r="B19" s="455" t="s">
        <v>283</v>
      </c>
      <c r="C19" s="456"/>
      <c r="D19" s="456"/>
      <c r="E19" s="456"/>
      <c r="F19" s="456"/>
      <c r="G19" s="457"/>
      <c r="H19" s="178"/>
      <c r="I19" s="178"/>
      <c r="J19" s="178"/>
      <c r="K19" s="178"/>
      <c r="L19" s="178"/>
      <c r="M19" s="178"/>
      <c r="N19" s="179"/>
      <c r="O19" s="179"/>
      <c r="P19" s="179"/>
      <c r="Q19" s="179"/>
      <c r="R19" s="179"/>
      <c r="S19" s="179"/>
      <c r="T19" s="179"/>
      <c r="U19" s="179"/>
      <c r="V19" s="436"/>
      <c r="W19" s="439"/>
      <c r="X19" s="439"/>
      <c r="Y19" s="439"/>
      <c r="Z19" s="439"/>
      <c r="AA19" s="439"/>
      <c r="AB19" s="439"/>
      <c r="AC19" s="439"/>
      <c r="AD19" s="439"/>
      <c r="AE19" s="439"/>
      <c r="AF19" s="439"/>
      <c r="AG19" s="439"/>
      <c r="AH19" s="452"/>
      <c r="AI19" s="27"/>
    </row>
    <row r="20" spans="1:35" ht="15" customHeight="1" thickTop="1" thickBot="1">
      <c r="A20" s="26"/>
      <c r="B20" s="458"/>
      <c r="C20" s="459"/>
      <c r="D20" s="459"/>
      <c r="E20" s="459"/>
      <c r="F20" s="459"/>
      <c r="G20" s="460"/>
      <c r="H20" s="172"/>
      <c r="I20" s="9"/>
      <c r="J20" s="187" t="s">
        <v>124</v>
      </c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74"/>
      <c r="V20" s="437"/>
      <c r="W20" s="427"/>
      <c r="X20" s="428"/>
      <c r="Y20" s="428"/>
      <c r="Z20" s="428"/>
      <c r="AA20" s="428"/>
      <c r="AB20" s="428"/>
      <c r="AC20" s="428"/>
      <c r="AD20" s="428"/>
      <c r="AE20" s="428"/>
      <c r="AF20" s="428"/>
      <c r="AG20" s="429"/>
      <c r="AH20" s="453"/>
      <c r="AI20" s="27"/>
    </row>
    <row r="21" spans="1:35" ht="15" customHeight="1" thickTop="1" thickBot="1">
      <c r="A21" s="26"/>
      <c r="B21" s="458"/>
      <c r="C21" s="459"/>
      <c r="D21" s="459"/>
      <c r="E21" s="459"/>
      <c r="F21" s="459"/>
      <c r="G21" s="460"/>
      <c r="H21" s="172"/>
      <c r="I21" s="9"/>
      <c r="J21" s="187" t="s">
        <v>125</v>
      </c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74"/>
      <c r="V21" s="437"/>
      <c r="W21" s="430"/>
      <c r="X21" s="431"/>
      <c r="Y21" s="431"/>
      <c r="Z21" s="431"/>
      <c r="AA21" s="431"/>
      <c r="AB21" s="431"/>
      <c r="AC21" s="431"/>
      <c r="AD21" s="431"/>
      <c r="AE21" s="431"/>
      <c r="AF21" s="431"/>
      <c r="AG21" s="432"/>
      <c r="AH21" s="453"/>
      <c r="AI21" s="27"/>
    </row>
    <row r="22" spans="1:35" ht="15" customHeight="1" thickTop="1" thickBot="1">
      <c r="A22" s="26"/>
      <c r="B22" s="458"/>
      <c r="C22" s="459"/>
      <c r="D22" s="459"/>
      <c r="E22" s="459"/>
      <c r="F22" s="459"/>
      <c r="G22" s="460"/>
      <c r="H22" s="172"/>
      <c r="I22" s="9"/>
      <c r="J22" s="187" t="s">
        <v>126</v>
      </c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74"/>
      <c r="V22" s="437"/>
      <c r="W22" s="430"/>
      <c r="X22" s="431"/>
      <c r="Y22" s="431"/>
      <c r="Z22" s="431"/>
      <c r="AA22" s="431"/>
      <c r="AB22" s="431"/>
      <c r="AC22" s="431"/>
      <c r="AD22" s="431"/>
      <c r="AE22" s="431"/>
      <c r="AF22" s="431"/>
      <c r="AG22" s="432"/>
      <c r="AH22" s="453"/>
      <c r="AI22" s="27"/>
    </row>
    <row r="23" spans="1:35" ht="15" customHeight="1" thickTop="1" thickBot="1">
      <c r="A23" s="26"/>
      <c r="B23" s="458"/>
      <c r="C23" s="459"/>
      <c r="D23" s="459"/>
      <c r="E23" s="459"/>
      <c r="F23" s="459"/>
      <c r="G23" s="460"/>
      <c r="H23" s="172"/>
      <c r="I23" s="9"/>
      <c r="J23" s="187" t="s">
        <v>85</v>
      </c>
      <c r="K23" s="183"/>
      <c r="L23" s="403"/>
      <c r="M23" s="404"/>
      <c r="N23" s="404"/>
      <c r="O23" s="404"/>
      <c r="P23" s="404"/>
      <c r="Q23" s="404"/>
      <c r="R23" s="404"/>
      <c r="S23" s="404"/>
      <c r="T23" s="405"/>
      <c r="U23" s="174"/>
      <c r="V23" s="437"/>
      <c r="W23" s="430"/>
      <c r="X23" s="431"/>
      <c r="Y23" s="431"/>
      <c r="Z23" s="431"/>
      <c r="AA23" s="431"/>
      <c r="AB23" s="431"/>
      <c r="AC23" s="431"/>
      <c r="AD23" s="431"/>
      <c r="AE23" s="431"/>
      <c r="AF23" s="431"/>
      <c r="AG23" s="432"/>
      <c r="AH23" s="453"/>
      <c r="AI23" s="27"/>
    </row>
    <row r="24" spans="1:35" ht="15" customHeight="1" thickTop="1">
      <c r="A24" s="26"/>
      <c r="B24" s="458"/>
      <c r="C24" s="459"/>
      <c r="D24" s="459"/>
      <c r="E24" s="459"/>
      <c r="F24" s="459"/>
      <c r="G24" s="460"/>
      <c r="H24" s="172"/>
      <c r="I24" s="183"/>
      <c r="J24" s="183"/>
      <c r="K24" s="183"/>
      <c r="L24" s="409"/>
      <c r="M24" s="410"/>
      <c r="N24" s="410"/>
      <c r="O24" s="410"/>
      <c r="P24" s="410"/>
      <c r="Q24" s="410"/>
      <c r="R24" s="410"/>
      <c r="S24" s="410"/>
      <c r="T24" s="411"/>
      <c r="U24" s="174"/>
      <c r="V24" s="437"/>
      <c r="W24" s="433"/>
      <c r="X24" s="434"/>
      <c r="Y24" s="434"/>
      <c r="Z24" s="434"/>
      <c r="AA24" s="434"/>
      <c r="AB24" s="434"/>
      <c r="AC24" s="434"/>
      <c r="AD24" s="434"/>
      <c r="AE24" s="434"/>
      <c r="AF24" s="434"/>
      <c r="AG24" s="435"/>
      <c r="AH24" s="453"/>
      <c r="AI24" s="27"/>
    </row>
    <row r="25" spans="1:35" ht="15" customHeight="1">
      <c r="A25" s="26"/>
      <c r="B25" s="461"/>
      <c r="C25" s="462"/>
      <c r="D25" s="462"/>
      <c r="E25" s="462"/>
      <c r="F25" s="462"/>
      <c r="G25" s="463"/>
      <c r="H25" s="175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7"/>
      <c r="V25" s="438"/>
      <c r="W25" s="439"/>
      <c r="X25" s="439"/>
      <c r="Y25" s="439"/>
      <c r="Z25" s="439"/>
      <c r="AA25" s="439"/>
      <c r="AB25" s="439"/>
      <c r="AC25" s="439"/>
      <c r="AD25" s="439"/>
      <c r="AE25" s="439"/>
      <c r="AF25" s="439"/>
      <c r="AG25" s="439"/>
      <c r="AH25" s="454"/>
      <c r="AI25" s="27"/>
    </row>
    <row r="26" spans="1:35" ht="15" customHeight="1" thickBot="1">
      <c r="A26" s="26"/>
      <c r="B26" s="455" t="s">
        <v>164</v>
      </c>
      <c r="C26" s="456"/>
      <c r="D26" s="456"/>
      <c r="E26" s="456"/>
      <c r="F26" s="456"/>
      <c r="G26" s="457"/>
      <c r="H26" s="178"/>
      <c r="I26" s="178"/>
      <c r="J26" s="178"/>
      <c r="K26" s="178"/>
      <c r="L26" s="178"/>
      <c r="M26" s="178"/>
      <c r="N26" s="179"/>
      <c r="O26" s="179"/>
      <c r="P26" s="179"/>
      <c r="Q26" s="179"/>
      <c r="R26" s="179"/>
      <c r="S26" s="179"/>
      <c r="T26" s="179"/>
      <c r="U26" s="179"/>
      <c r="V26" s="436"/>
      <c r="W26" s="439"/>
      <c r="X26" s="439"/>
      <c r="Y26" s="439"/>
      <c r="Z26" s="439"/>
      <c r="AA26" s="439"/>
      <c r="AB26" s="439"/>
      <c r="AC26" s="439"/>
      <c r="AD26" s="439"/>
      <c r="AE26" s="439"/>
      <c r="AF26" s="439"/>
      <c r="AG26" s="439"/>
      <c r="AH26" s="452"/>
      <c r="AI26" s="27"/>
    </row>
    <row r="27" spans="1:35" ht="15" customHeight="1" thickTop="1" thickBot="1">
      <c r="A27" s="26"/>
      <c r="B27" s="458"/>
      <c r="C27" s="459"/>
      <c r="D27" s="459"/>
      <c r="E27" s="459"/>
      <c r="F27" s="459"/>
      <c r="G27" s="460"/>
      <c r="H27" s="172"/>
      <c r="I27" s="9"/>
      <c r="J27" s="187" t="s">
        <v>124</v>
      </c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74"/>
      <c r="V27" s="437"/>
      <c r="W27" s="427"/>
      <c r="X27" s="428"/>
      <c r="Y27" s="428"/>
      <c r="Z27" s="428"/>
      <c r="AA27" s="428"/>
      <c r="AB27" s="428"/>
      <c r="AC27" s="428"/>
      <c r="AD27" s="428"/>
      <c r="AE27" s="428"/>
      <c r="AF27" s="428"/>
      <c r="AG27" s="429"/>
      <c r="AH27" s="453"/>
      <c r="AI27" s="27"/>
    </row>
    <row r="28" spans="1:35" ht="15" customHeight="1" thickTop="1" thickBot="1">
      <c r="A28" s="26"/>
      <c r="B28" s="458"/>
      <c r="C28" s="459"/>
      <c r="D28" s="459"/>
      <c r="E28" s="459"/>
      <c r="F28" s="459"/>
      <c r="G28" s="460"/>
      <c r="H28" s="172"/>
      <c r="I28" s="9"/>
      <c r="J28" s="187" t="s">
        <v>125</v>
      </c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74"/>
      <c r="V28" s="437"/>
      <c r="W28" s="430"/>
      <c r="X28" s="431"/>
      <c r="Y28" s="431"/>
      <c r="Z28" s="431"/>
      <c r="AA28" s="431"/>
      <c r="AB28" s="431"/>
      <c r="AC28" s="431"/>
      <c r="AD28" s="431"/>
      <c r="AE28" s="431"/>
      <c r="AF28" s="431"/>
      <c r="AG28" s="432"/>
      <c r="AH28" s="453"/>
      <c r="AI28" s="27"/>
    </row>
    <row r="29" spans="1:35" ht="15" customHeight="1" thickTop="1" thickBot="1">
      <c r="A29" s="26"/>
      <c r="B29" s="458"/>
      <c r="C29" s="459"/>
      <c r="D29" s="459"/>
      <c r="E29" s="459"/>
      <c r="F29" s="459"/>
      <c r="G29" s="460"/>
      <c r="H29" s="172"/>
      <c r="I29" s="9"/>
      <c r="J29" s="187" t="s">
        <v>126</v>
      </c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74"/>
      <c r="V29" s="437"/>
      <c r="W29" s="430"/>
      <c r="X29" s="431"/>
      <c r="Y29" s="431"/>
      <c r="Z29" s="431"/>
      <c r="AA29" s="431"/>
      <c r="AB29" s="431"/>
      <c r="AC29" s="431"/>
      <c r="AD29" s="431"/>
      <c r="AE29" s="431"/>
      <c r="AF29" s="431"/>
      <c r="AG29" s="432"/>
      <c r="AH29" s="453"/>
      <c r="AI29" s="27"/>
    </row>
    <row r="30" spans="1:35" ht="15" customHeight="1" thickTop="1" thickBot="1">
      <c r="A30" s="26"/>
      <c r="B30" s="458"/>
      <c r="C30" s="459"/>
      <c r="D30" s="459"/>
      <c r="E30" s="459"/>
      <c r="F30" s="459"/>
      <c r="G30" s="460"/>
      <c r="H30" s="172"/>
      <c r="I30" s="9"/>
      <c r="J30" s="187" t="s">
        <v>85</v>
      </c>
      <c r="K30" s="183"/>
      <c r="L30" s="403"/>
      <c r="M30" s="404"/>
      <c r="N30" s="404"/>
      <c r="O30" s="404"/>
      <c r="P30" s="404"/>
      <c r="Q30" s="404"/>
      <c r="R30" s="404"/>
      <c r="S30" s="404"/>
      <c r="T30" s="405"/>
      <c r="U30" s="174"/>
      <c r="V30" s="437"/>
      <c r="W30" s="430"/>
      <c r="X30" s="431"/>
      <c r="Y30" s="431"/>
      <c r="Z30" s="431"/>
      <c r="AA30" s="431"/>
      <c r="AB30" s="431"/>
      <c r="AC30" s="431"/>
      <c r="AD30" s="431"/>
      <c r="AE30" s="431"/>
      <c r="AF30" s="431"/>
      <c r="AG30" s="432"/>
      <c r="AH30" s="453"/>
      <c r="AI30" s="27"/>
    </row>
    <row r="31" spans="1:35" ht="15" customHeight="1" thickTop="1">
      <c r="A31" s="26"/>
      <c r="B31" s="458"/>
      <c r="C31" s="459"/>
      <c r="D31" s="459"/>
      <c r="E31" s="459"/>
      <c r="F31" s="459"/>
      <c r="G31" s="460"/>
      <c r="H31" s="172"/>
      <c r="I31" s="183"/>
      <c r="J31" s="183"/>
      <c r="K31" s="183"/>
      <c r="L31" s="409"/>
      <c r="M31" s="410"/>
      <c r="N31" s="410"/>
      <c r="O31" s="410"/>
      <c r="P31" s="410"/>
      <c r="Q31" s="410"/>
      <c r="R31" s="410"/>
      <c r="S31" s="410"/>
      <c r="T31" s="411"/>
      <c r="U31" s="174"/>
      <c r="V31" s="437"/>
      <c r="W31" s="433"/>
      <c r="X31" s="434"/>
      <c r="Y31" s="434"/>
      <c r="Z31" s="434"/>
      <c r="AA31" s="434"/>
      <c r="AB31" s="434"/>
      <c r="AC31" s="434"/>
      <c r="AD31" s="434"/>
      <c r="AE31" s="434"/>
      <c r="AF31" s="434"/>
      <c r="AG31" s="435"/>
      <c r="AH31" s="453"/>
      <c r="AI31" s="27"/>
    </row>
    <row r="32" spans="1:35" ht="15" customHeight="1">
      <c r="A32" s="26"/>
      <c r="B32" s="461"/>
      <c r="C32" s="462"/>
      <c r="D32" s="462"/>
      <c r="E32" s="462"/>
      <c r="F32" s="462"/>
      <c r="G32" s="463"/>
      <c r="H32" s="175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7"/>
      <c r="V32" s="438"/>
      <c r="W32" s="439"/>
      <c r="X32" s="439"/>
      <c r="Y32" s="439"/>
      <c r="Z32" s="439"/>
      <c r="AA32" s="439"/>
      <c r="AB32" s="439"/>
      <c r="AC32" s="439"/>
      <c r="AD32" s="439"/>
      <c r="AE32" s="439"/>
      <c r="AF32" s="439"/>
      <c r="AG32" s="439"/>
      <c r="AH32" s="454"/>
      <c r="AI32" s="27"/>
    </row>
    <row r="33" spans="1:35" ht="15" customHeight="1" thickBot="1">
      <c r="A33" s="26"/>
      <c r="B33" s="455" t="s">
        <v>284</v>
      </c>
      <c r="C33" s="456"/>
      <c r="D33" s="456"/>
      <c r="E33" s="456"/>
      <c r="F33" s="456"/>
      <c r="G33" s="457"/>
      <c r="H33" s="178"/>
      <c r="I33" s="178"/>
      <c r="J33" s="178"/>
      <c r="K33" s="178"/>
      <c r="L33" s="178"/>
      <c r="M33" s="178"/>
      <c r="N33" s="179"/>
      <c r="O33" s="179"/>
      <c r="P33" s="179"/>
      <c r="Q33" s="179"/>
      <c r="R33" s="179"/>
      <c r="S33" s="179"/>
      <c r="T33" s="179"/>
      <c r="U33" s="179"/>
      <c r="V33" s="436"/>
      <c r="W33" s="439"/>
      <c r="X33" s="439"/>
      <c r="Y33" s="439"/>
      <c r="Z33" s="439"/>
      <c r="AA33" s="439"/>
      <c r="AB33" s="439"/>
      <c r="AC33" s="439"/>
      <c r="AD33" s="439"/>
      <c r="AE33" s="439"/>
      <c r="AF33" s="439"/>
      <c r="AG33" s="439"/>
      <c r="AH33" s="452"/>
      <c r="AI33" s="27"/>
    </row>
    <row r="34" spans="1:35" ht="15" customHeight="1" thickTop="1" thickBot="1">
      <c r="A34" s="26"/>
      <c r="B34" s="458"/>
      <c r="C34" s="459"/>
      <c r="D34" s="459"/>
      <c r="E34" s="459"/>
      <c r="F34" s="459"/>
      <c r="G34" s="460"/>
      <c r="H34" s="172"/>
      <c r="I34" s="9"/>
      <c r="J34" s="187" t="s">
        <v>124</v>
      </c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74"/>
      <c r="V34" s="437"/>
      <c r="W34" s="427"/>
      <c r="X34" s="428"/>
      <c r="Y34" s="428"/>
      <c r="Z34" s="428"/>
      <c r="AA34" s="428"/>
      <c r="AB34" s="428"/>
      <c r="AC34" s="428"/>
      <c r="AD34" s="428"/>
      <c r="AE34" s="428"/>
      <c r="AF34" s="428"/>
      <c r="AG34" s="429"/>
      <c r="AH34" s="453"/>
      <c r="AI34" s="27"/>
    </row>
    <row r="35" spans="1:35" ht="15" customHeight="1" thickTop="1" thickBot="1">
      <c r="A35" s="26"/>
      <c r="B35" s="458"/>
      <c r="C35" s="459"/>
      <c r="D35" s="459"/>
      <c r="E35" s="459"/>
      <c r="F35" s="459"/>
      <c r="G35" s="460"/>
      <c r="H35" s="172"/>
      <c r="I35" s="9"/>
      <c r="J35" s="187" t="s">
        <v>125</v>
      </c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74"/>
      <c r="V35" s="437"/>
      <c r="W35" s="430"/>
      <c r="X35" s="431"/>
      <c r="Y35" s="431"/>
      <c r="Z35" s="431"/>
      <c r="AA35" s="431"/>
      <c r="AB35" s="431"/>
      <c r="AC35" s="431"/>
      <c r="AD35" s="431"/>
      <c r="AE35" s="431"/>
      <c r="AF35" s="431"/>
      <c r="AG35" s="432"/>
      <c r="AH35" s="453"/>
      <c r="AI35" s="27"/>
    </row>
    <row r="36" spans="1:35" ht="15" customHeight="1" thickTop="1" thickBot="1">
      <c r="A36" s="26"/>
      <c r="B36" s="458"/>
      <c r="C36" s="459"/>
      <c r="D36" s="459"/>
      <c r="E36" s="459"/>
      <c r="F36" s="459"/>
      <c r="G36" s="460"/>
      <c r="H36" s="172"/>
      <c r="I36" s="9"/>
      <c r="J36" s="187" t="s">
        <v>126</v>
      </c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74"/>
      <c r="V36" s="437"/>
      <c r="W36" s="430"/>
      <c r="X36" s="431"/>
      <c r="Y36" s="431"/>
      <c r="Z36" s="431"/>
      <c r="AA36" s="431"/>
      <c r="AB36" s="431"/>
      <c r="AC36" s="431"/>
      <c r="AD36" s="431"/>
      <c r="AE36" s="431"/>
      <c r="AF36" s="431"/>
      <c r="AG36" s="432"/>
      <c r="AH36" s="453"/>
      <c r="AI36" s="27"/>
    </row>
    <row r="37" spans="1:35" ht="15" customHeight="1" thickTop="1" thickBot="1">
      <c r="A37" s="26"/>
      <c r="B37" s="458"/>
      <c r="C37" s="459"/>
      <c r="D37" s="459"/>
      <c r="E37" s="459"/>
      <c r="F37" s="459"/>
      <c r="G37" s="460"/>
      <c r="H37" s="172"/>
      <c r="I37" s="9"/>
      <c r="J37" s="187" t="s">
        <v>85</v>
      </c>
      <c r="K37" s="183"/>
      <c r="L37" s="403"/>
      <c r="M37" s="404"/>
      <c r="N37" s="404"/>
      <c r="O37" s="404"/>
      <c r="P37" s="404"/>
      <c r="Q37" s="404"/>
      <c r="R37" s="404"/>
      <c r="S37" s="404"/>
      <c r="T37" s="405"/>
      <c r="U37" s="174"/>
      <c r="V37" s="437"/>
      <c r="W37" s="430"/>
      <c r="X37" s="431"/>
      <c r="Y37" s="431"/>
      <c r="Z37" s="431"/>
      <c r="AA37" s="431"/>
      <c r="AB37" s="431"/>
      <c r="AC37" s="431"/>
      <c r="AD37" s="431"/>
      <c r="AE37" s="431"/>
      <c r="AF37" s="431"/>
      <c r="AG37" s="432"/>
      <c r="AH37" s="453"/>
      <c r="AI37" s="27"/>
    </row>
    <row r="38" spans="1:35" ht="15" customHeight="1" thickTop="1">
      <c r="A38" s="26"/>
      <c r="B38" s="458"/>
      <c r="C38" s="459"/>
      <c r="D38" s="459"/>
      <c r="E38" s="459"/>
      <c r="F38" s="459"/>
      <c r="G38" s="460"/>
      <c r="H38" s="172"/>
      <c r="I38" s="183"/>
      <c r="J38" s="183"/>
      <c r="K38" s="183"/>
      <c r="L38" s="409"/>
      <c r="M38" s="410"/>
      <c r="N38" s="410"/>
      <c r="O38" s="410"/>
      <c r="P38" s="410"/>
      <c r="Q38" s="410"/>
      <c r="R38" s="410"/>
      <c r="S38" s="410"/>
      <c r="T38" s="411"/>
      <c r="U38" s="174"/>
      <c r="V38" s="437"/>
      <c r="W38" s="433"/>
      <c r="X38" s="434"/>
      <c r="Y38" s="434"/>
      <c r="Z38" s="434"/>
      <c r="AA38" s="434"/>
      <c r="AB38" s="434"/>
      <c r="AC38" s="434"/>
      <c r="AD38" s="434"/>
      <c r="AE38" s="434"/>
      <c r="AF38" s="434"/>
      <c r="AG38" s="435"/>
      <c r="AH38" s="453"/>
      <c r="AI38" s="27"/>
    </row>
    <row r="39" spans="1:35" ht="15" customHeight="1">
      <c r="A39" s="26"/>
      <c r="B39" s="461"/>
      <c r="C39" s="462"/>
      <c r="D39" s="462"/>
      <c r="E39" s="462"/>
      <c r="F39" s="462"/>
      <c r="G39" s="463"/>
      <c r="H39" s="175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7"/>
      <c r="V39" s="438"/>
      <c r="W39" s="439"/>
      <c r="X39" s="439"/>
      <c r="Y39" s="439"/>
      <c r="Z39" s="439"/>
      <c r="AA39" s="439"/>
      <c r="AB39" s="439"/>
      <c r="AC39" s="439"/>
      <c r="AD39" s="439"/>
      <c r="AE39" s="439"/>
      <c r="AF39" s="439"/>
      <c r="AG39" s="439"/>
      <c r="AH39" s="454"/>
      <c r="AI39" s="27"/>
    </row>
    <row r="40" spans="1:35" ht="15" customHeight="1" thickBot="1">
      <c r="A40" s="26"/>
      <c r="B40" s="455" t="s">
        <v>134</v>
      </c>
      <c r="C40" s="456"/>
      <c r="D40" s="456"/>
      <c r="E40" s="456"/>
      <c r="F40" s="456"/>
      <c r="G40" s="457"/>
      <c r="H40" s="178"/>
      <c r="I40" s="178"/>
      <c r="J40" s="178"/>
      <c r="K40" s="178"/>
      <c r="L40" s="178"/>
      <c r="M40" s="178"/>
      <c r="N40" s="179"/>
      <c r="O40" s="179"/>
      <c r="P40" s="179"/>
      <c r="Q40" s="179"/>
      <c r="R40" s="179"/>
      <c r="S40" s="179"/>
      <c r="T40" s="179"/>
      <c r="U40" s="179"/>
      <c r="V40" s="436"/>
      <c r="W40" s="439"/>
      <c r="X40" s="439"/>
      <c r="Y40" s="439"/>
      <c r="Z40" s="439"/>
      <c r="AA40" s="439"/>
      <c r="AB40" s="439"/>
      <c r="AC40" s="439"/>
      <c r="AD40" s="439"/>
      <c r="AE40" s="439"/>
      <c r="AF40" s="439"/>
      <c r="AG40" s="439"/>
      <c r="AH40" s="452"/>
      <c r="AI40" s="27"/>
    </row>
    <row r="41" spans="1:35" ht="15" customHeight="1" thickTop="1" thickBot="1">
      <c r="A41" s="26"/>
      <c r="B41" s="458"/>
      <c r="C41" s="459"/>
      <c r="D41" s="459"/>
      <c r="E41" s="459"/>
      <c r="F41" s="459"/>
      <c r="G41" s="460"/>
      <c r="H41" s="172"/>
      <c r="I41" s="9"/>
      <c r="J41" s="187" t="s">
        <v>124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74"/>
      <c r="V41" s="437"/>
      <c r="W41" s="427"/>
      <c r="X41" s="428"/>
      <c r="Y41" s="428"/>
      <c r="Z41" s="428"/>
      <c r="AA41" s="428"/>
      <c r="AB41" s="428"/>
      <c r="AC41" s="428"/>
      <c r="AD41" s="428"/>
      <c r="AE41" s="428"/>
      <c r="AF41" s="428"/>
      <c r="AG41" s="429"/>
      <c r="AH41" s="453"/>
      <c r="AI41" s="27"/>
    </row>
    <row r="42" spans="1:35" ht="15" customHeight="1" thickTop="1" thickBot="1">
      <c r="A42" s="26"/>
      <c r="B42" s="458"/>
      <c r="C42" s="459"/>
      <c r="D42" s="459"/>
      <c r="E42" s="459"/>
      <c r="F42" s="459"/>
      <c r="G42" s="460"/>
      <c r="H42" s="172"/>
      <c r="I42" s="9"/>
      <c r="J42" s="187" t="s">
        <v>125</v>
      </c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74"/>
      <c r="V42" s="437"/>
      <c r="W42" s="430"/>
      <c r="X42" s="431"/>
      <c r="Y42" s="431"/>
      <c r="Z42" s="431"/>
      <c r="AA42" s="431"/>
      <c r="AB42" s="431"/>
      <c r="AC42" s="431"/>
      <c r="AD42" s="431"/>
      <c r="AE42" s="431"/>
      <c r="AF42" s="431"/>
      <c r="AG42" s="432"/>
      <c r="AH42" s="453"/>
      <c r="AI42" s="27"/>
    </row>
    <row r="43" spans="1:35" ht="15" customHeight="1" thickTop="1" thickBot="1">
      <c r="A43" s="26"/>
      <c r="B43" s="458"/>
      <c r="C43" s="459"/>
      <c r="D43" s="459"/>
      <c r="E43" s="459"/>
      <c r="F43" s="459"/>
      <c r="G43" s="460"/>
      <c r="H43" s="172"/>
      <c r="I43" s="9"/>
      <c r="J43" s="187" t="s">
        <v>126</v>
      </c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74"/>
      <c r="V43" s="437"/>
      <c r="W43" s="430"/>
      <c r="X43" s="431"/>
      <c r="Y43" s="431"/>
      <c r="Z43" s="431"/>
      <c r="AA43" s="431"/>
      <c r="AB43" s="431"/>
      <c r="AC43" s="431"/>
      <c r="AD43" s="431"/>
      <c r="AE43" s="431"/>
      <c r="AF43" s="431"/>
      <c r="AG43" s="432"/>
      <c r="AH43" s="453"/>
      <c r="AI43" s="27"/>
    </row>
    <row r="44" spans="1:35" ht="15" customHeight="1" thickTop="1" thickBot="1">
      <c r="A44" s="26"/>
      <c r="B44" s="458"/>
      <c r="C44" s="459"/>
      <c r="D44" s="459"/>
      <c r="E44" s="459"/>
      <c r="F44" s="459"/>
      <c r="G44" s="460"/>
      <c r="H44" s="172"/>
      <c r="I44" s="9"/>
      <c r="J44" s="187" t="s">
        <v>85</v>
      </c>
      <c r="K44" s="183"/>
      <c r="L44" s="403"/>
      <c r="M44" s="404"/>
      <c r="N44" s="404"/>
      <c r="O44" s="404"/>
      <c r="P44" s="404"/>
      <c r="Q44" s="404"/>
      <c r="R44" s="404"/>
      <c r="S44" s="404"/>
      <c r="T44" s="405"/>
      <c r="U44" s="174"/>
      <c r="V44" s="437"/>
      <c r="W44" s="430"/>
      <c r="X44" s="431"/>
      <c r="Y44" s="431"/>
      <c r="Z44" s="431"/>
      <c r="AA44" s="431"/>
      <c r="AB44" s="431"/>
      <c r="AC44" s="431"/>
      <c r="AD44" s="431"/>
      <c r="AE44" s="431"/>
      <c r="AF44" s="431"/>
      <c r="AG44" s="432"/>
      <c r="AH44" s="453"/>
      <c r="AI44" s="27"/>
    </row>
    <row r="45" spans="1:35" ht="15" customHeight="1" thickTop="1">
      <c r="A45" s="26"/>
      <c r="B45" s="458"/>
      <c r="C45" s="459"/>
      <c r="D45" s="459"/>
      <c r="E45" s="459"/>
      <c r="F45" s="459"/>
      <c r="G45" s="460"/>
      <c r="H45" s="172"/>
      <c r="I45" s="183"/>
      <c r="J45" s="183"/>
      <c r="K45" s="183"/>
      <c r="L45" s="409"/>
      <c r="M45" s="410"/>
      <c r="N45" s="410"/>
      <c r="O45" s="410"/>
      <c r="P45" s="410"/>
      <c r="Q45" s="410"/>
      <c r="R45" s="410"/>
      <c r="S45" s="410"/>
      <c r="T45" s="411"/>
      <c r="U45" s="174"/>
      <c r="V45" s="437"/>
      <c r="W45" s="433"/>
      <c r="X45" s="434"/>
      <c r="Y45" s="434"/>
      <c r="Z45" s="434"/>
      <c r="AA45" s="434"/>
      <c r="AB45" s="434"/>
      <c r="AC45" s="434"/>
      <c r="AD45" s="434"/>
      <c r="AE45" s="434"/>
      <c r="AF45" s="434"/>
      <c r="AG45" s="435"/>
      <c r="AH45" s="453"/>
      <c r="AI45" s="27"/>
    </row>
    <row r="46" spans="1:35" ht="15" customHeight="1">
      <c r="A46" s="26"/>
      <c r="B46" s="461"/>
      <c r="C46" s="462"/>
      <c r="D46" s="462"/>
      <c r="E46" s="462"/>
      <c r="F46" s="462"/>
      <c r="G46" s="463"/>
      <c r="H46" s="175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7"/>
      <c r="V46" s="438"/>
      <c r="W46" s="439"/>
      <c r="X46" s="439"/>
      <c r="Y46" s="439"/>
      <c r="Z46" s="439"/>
      <c r="AA46" s="439"/>
      <c r="AB46" s="439"/>
      <c r="AC46" s="439"/>
      <c r="AD46" s="439"/>
      <c r="AE46" s="439"/>
      <c r="AF46" s="439"/>
      <c r="AG46" s="439"/>
      <c r="AH46" s="454"/>
      <c r="AI46" s="27"/>
    </row>
    <row r="47" spans="1:35" ht="15" customHeight="1" thickBot="1">
      <c r="A47" s="26"/>
      <c r="B47" s="455" t="s">
        <v>165</v>
      </c>
      <c r="C47" s="456"/>
      <c r="D47" s="456"/>
      <c r="E47" s="456"/>
      <c r="F47" s="456"/>
      <c r="G47" s="457"/>
      <c r="H47" s="178"/>
      <c r="I47" s="178"/>
      <c r="J47" s="178"/>
      <c r="K47" s="178"/>
      <c r="L47" s="178"/>
      <c r="M47" s="178"/>
      <c r="N47" s="179"/>
      <c r="O47" s="179"/>
      <c r="P47" s="179"/>
      <c r="Q47" s="179"/>
      <c r="R47" s="179"/>
      <c r="S47" s="179"/>
      <c r="T47" s="179"/>
      <c r="U47" s="179"/>
      <c r="V47" s="436"/>
      <c r="W47" s="439"/>
      <c r="X47" s="439"/>
      <c r="Y47" s="439"/>
      <c r="Z47" s="439"/>
      <c r="AA47" s="439"/>
      <c r="AB47" s="439"/>
      <c r="AC47" s="439"/>
      <c r="AD47" s="439"/>
      <c r="AE47" s="439"/>
      <c r="AF47" s="439"/>
      <c r="AG47" s="439"/>
      <c r="AH47" s="452"/>
      <c r="AI47" s="27"/>
    </row>
    <row r="48" spans="1:35" ht="15" customHeight="1" thickTop="1" thickBot="1">
      <c r="A48" s="26"/>
      <c r="B48" s="458"/>
      <c r="C48" s="459"/>
      <c r="D48" s="459"/>
      <c r="E48" s="459"/>
      <c r="F48" s="459"/>
      <c r="G48" s="460"/>
      <c r="H48" s="172"/>
      <c r="I48" s="9"/>
      <c r="J48" s="187" t="s">
        <v>124</v>
      </c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74"/>
      <c r="V48" s="437"/>
      <c r="W48" s="427"/>
      <c r="X48" s="428"/>
      <c r="Y48" s="428"/>
      <c r="Z48" s="428"/>
      <c r="AA48" s="428"/>
      <c r="AB48" s="428"/>
      <c r="AC48" s="428"/>
      <c r="AD48" s="428"/>
      <c r="AE48" s="428"/>
      <c r="AF48" s="428"/>
      <c r="AG48" s="429"/>
      <c r="AH48" s="453"/>
      <c r="AI48" s="27"/>
    </row>
    <row r="49" spans="1:35" ht="15" customHeight="1" thickTop="1" thickBot="1">
      <c r="A49" s="26"/>
      <c r="B49" s="458"/>
      <c r="C49" s="459"/>
      <c r="D49" s="459"/>
      <c r="E49" s="459"/>
      <c r="F49" s="459"/>
      <c r="G49" s="460"/>
      <c r="H49" s="172"/>
      <c r="I49" s="9"/>
      <c r="J49" s="187" t="s">
        <v>125</v>
      </c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74"/>
      <c r="V49" s="437"/>
      <c r="W49" s="430"/>
      <c r="X49" s="431"/>
      <c r="Y49" s="431"/>
      <c r="Z49" s="431"/>
      <c r="AA49" s="431"/>
      <c r="AB49" s="431"/>
      <c r="AC49" s="431"/>
      <c r="AD49" s="431"/>
      <c r="AE49" s="431"/>
      <c r="AF49" s="431"/>
      <c r="AG49" s="432"/>
      <c r="AH49" s="453"/>
      <c r="AI49" s="27"/>
    </row>
    <row r="50" spans="1:35" ht="15" customHeight="1" thickTop="1" thickBot="1">
      <c r="A50" s="26"/>
      <c r="B50" s="458"/>
      <c r="C50" s="459"/>
      <c r="D50" s="459"/>
      <c r="E50" s="459"/>
      <c r="F50" s="459"/>
      <c r="G50" s="460"/>
      <c r="H50" s="172"/>
      <c r="I50" s="9"/>
      <c r="J50" s="187" t="s">
        <v>126</v>
      </c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74"/>
      <c r="V50" s="437"/>
      <c r="W50" s="430"/>
      <c r="X50" s="431"/>
      <c r="Y50" s="431"/>
      <c r="Z50" s="431"/>
      <c r="AA50" s="431"/>
      <c r="AB50" s="431"/>
      <c r="AC50" s="431"/>
      <c r="AD50" s="431"/>
      <c r="AE50" s="431"/>
      <c r="AF50" s="431"/>
      <c r="AG50" s="432"/>
      <c r="AH50" s="453"/>
      <c r="AI50" s="27"/>
    </row>
    <row r="51" spans="1:35" ht="15" customHeight="1" thickTop="1" thickBot="1">
      <c r="A51" s="26"/>
      <c r="B51" s="458"/>
      <c r="C51" s="459"/>
      <c r="D51" s="459"/>
      <c r="E51" s="459"/>
      <c r="F51" s="459"/>
      <c r="G51" s="460"/>
      <c r="H51" s="172"/>
      <c r="I51" s="9"/>
      <c r="J51" s="187" t="s">
        <v>85</v>
      </c>
      <c r="K51" s="183"/>
      <c r="L51" s="403"/>
      <c r="M51" s="404"/>
      <c r="N51" s="404"/>
      <c r="O51" s="404"/>
      <c r="P51" s="404"/>
      <c r="Q51" s="404"/>
      <c r="R51" s="404"/>
      <c r="S51" s="404"/>
      <c r="T51" s="405"/>
      <c r="U51" s="174"/>
      <c r="V51" s="437"/>
      <c r="W51" s="430"/>
      <c r="X51" s="431"/>
      <c r="Y51" s="431"/>
      <c r="Z51" s="431"/>
      <c r="AA51" s="431"/>
      <c r="AB51" s="431"/>
      <c r="AC51" s="431"/>
      <c r="AD51" s="431"/>
      <c r="AE51" s="431"/>
      <c r="AF51" s="431"/>
      <c r="AG51" s="432"/>
      <c r="AH51" s="453"/>
      <c r="AI51" s="27"/>
    </row>
    <row r="52" spans="1:35" ht="15" customHeight="1" thickTop="1">
      <c r="A52" s="26"/>
      <c r="B52" s="458"/>
      <c r="C52" s="459"/>
      <c r="D52" s="459"/>
      <c r="E52" s="459"/>
      <c r="F52" s="459"/>
      <c r="G52" s="460"/>
      <c r="H52" s="172"/>
      <c r="I52" s="183"/>
      <c r="J52" s="183"/>
      <c r="K52" s="183"/>
      <c r="L52" s="409"/>
      <c r="M52" s="410"/>
      <c r="N52" s="410"/>
      <c r="O52" s="410"/>
      <c r="P52" s="410"/>
      <c r="Q52" s="410"/>
      <c r="R52" s="410"/>
      <c r="S52" s="410"/>
      <c r="T52" s="411"/>
      <c r="U52" s="174"/>
      <c r="V52" s="437"/>
      <c r="W52" s="433"/>
      <c r="X52" s="434"/>
      <c r="Y52" s="434"/>
      <c r="Z52" s="434"/>
      <c r="AA52" s="434"/>
      <c r="AB52" s="434"/>
      <c r="AC52" s="434"/>
      <c r="AD52" s="434"/>
      <c r="AE52" s="434"/>
      <c r="AF52" s="434"/>
      <c r="AG52" s="435"/>
      <c r="AH52" s="453"/>
      <c r="AI52" s="27"/>
    </row>
    <row r="53" spans="1:35" ht="15" customHeight="1">
      <c r="A53" s="26"/>
      <c r="B53" s="461"/>
      <c r="C53" s="462"/>
      <c r="D53" s="462"/>
      <c r="E53" s="462"/>
      <c r="F53" s="462"/>
      <c r="G53" s="463"/>
      <c r="H53" s="175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7"/>
      <c r="V53" s="438"/>
      <c r="W53" s="439"/>
      <c r="X53" s="439"/>
      <c r="Y53" s="439"/>
      <c r="Z53" s="439"/>
      <c r="AA53" s="439"/>
      <c r="AB53" s="439"/>
      <c r="AC53" s="439"/>
      <c r="AD53" s="439"/>
      <c r="AE53" s="439"/>
      <c r="AF53" s="439"/>
      <c r="AG53" s="439"/>
      <c r="AH53" s="454"/>
      <c r="AI53" s="27"/>
    </row>
    <row r="54" spans="1:35" ht="15" customHeight="1" thickBot="1">
      <c r="A54" s="26"/>
      <c r="B54" s="455" t="s">
        <v>166</v>
      </c>
      <c r="C54" s="456"/>
      <c r="D54" s="456"/>
      <c r="E54" s="456"/>
      <c r="F54" s="456"/>
      <c r="G54" s="457"/>
      <c r="H54" s="178"/>
      <c r="I54" s="178"/>
      <c r="J54" s="178"/>
      <c r="K54" s="178"/>
      <c r="L54" s="178"/>
      <c r="M54" s="178"/>
      <c r="N54" s="179"/>
      <c r="O54" s="179"/>
      <c r="P54" s="179"/>
      <c r="Q54" s="179"/>
      <c r="R54" s="179"/>
      <c r="S54" s="179"/>
      <c r="T54" s="179"/>
      <c r="U54" s="179"/>
      <c r="V54" s="436"/>
      <c r="W54" s="439"/>
      <c r="X54" s="439"/>
      <c r="Y54" s="439"/>
      <c r="Z54" s="439"/>
      <c r="AA54" s="439"/>
      <c r="AB54" s="439"/>
      <c r="AC54" s="439"/>
      <c r="AD54" s="439"/>
      <c r="AE54" s="439"/>
      <c r="AF54" s="439"/>
      <c r="AG54" s="439"/>
      <c r="AH54" s="452"/>
      <c r="AI54" s="27"/>
    </row>
    <row r="55" spans="1:35" ht="15" customHeight="1" thickTop="1" thickBot="1">
      <c r="A55" s="26"/>
      <c r="B55" s="458"/>
      <c r="C55" s="459"/>
      <c r="D55" s="459"/>
      <c r="E55" s="459"/>
      <c r="F55" s="459"/>
      <c r="G55" s="460"/>
      <c r="H55" s="172"/>
      <c r="I55" s="9"/>
      <c r="J55" s="187" t="s">
        <v>124</v>
      </c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74"/>
      <c r="V55" s="437"/>
      <c r="W55" s="427"/>
      <c r="X55" s="428"/>
      <c r="Y55" s="428"/>
      <c r="Z55" s="428"/>
      <c r="AA55" s="428"/>
      <c r="AB55" s="428"/>
      <c r="AC55" s="428"/>
      <c r="AD55" s="428"/>
      <c r="AE55" s="428"/>
      <c r="AF55" s="428"/>
      <c r="AG55" s="429"/>
      <c r="AH55" s="453"/>
      <c r="AI55" s="27"/>
    </row>
    <row r="56" spans="1:35" ht="15" customHeight="1" thickTop="1" thickBot="1">
      <c r="A56" s="26"/>
      <c r="B56" s="458"/>
      <c r="C56" s="459"/>
      <c r="D56" s="459"/>
      <c r="E56" s="459"/>
      <c r="F56" s="459"/>
      <c r="G56" s="460"/>
      <c r="H56" s="172"/>
      <c r="I56" s="9"/>
      <c r="J56" s="187" t="s">
        <v>125</v>
      </c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74"/>
      <c r="V56" s="437"/>
      <c r="W56" s="430"/>
      <c r="X56" s="431"/>
      <c r="Y56" s="431"/>
      <c r="Z56" s="431"/>
      <c r="AA56" s="431"/>
      <c r="AB56" s="431"/>
      <c r="AC56" s="431"/>
      <c r="AD56" s="431"/>
      <c r="AE56" s="431"/>
      <c r="AF56" s="431"/>
      <c r="AG56" s="432"/>
      <c r="AH56" s="453"/>
      <c r="AI56" s="27"/>
    </row>
    <row r="57" spans="1:35" ht="15" customHeight="1" thickTop="1" thickBot="1">
      <c r="A57" s="26"/>
      <c r="B57" s="458"/>
      <c r="C57" s="459"/>
      <c r="D57" s="459"/>
      <c r="E57" s="459"/>
      <c r="F57" s="459"/>
      <c r="G57" s="460"/>
      <c r="H57" s="172"/>
      <c r="I57" s="9"/>
      <c r="J57" s="187" t="s">
        <v>126</v>
      </c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74"/>
      <c r="V57" s="437"/>
      <c r="W57" s="430"/>
      <c r="X57" s="431"/>
      <c r="Y57" s="431"/>
      <c r="Z57" s="431"/>
      <c r="AA57" s="431"/>
      <c r="AB57" s="431"/>
      <c r="AC57" s="431"/>
      <c r="AD57" s="431"/>
      <c r="AE57" s="431"/>
      <c r="AF57" s="431"/>
      <c r="AG57" s="432"/>
      <c r="AH57" s="453"/>
      <c r="AI57" s="27"/>
    </row>
    <row r="58" spans="1:35" ht="15" customHeight="1" thickTop="1" thickBot="1">
      <c r="A58" s="26"/>
      <c r="B58" s="458"/>
      <c r="C58" s="459"/>
      <c r="D58" s="459"/>
      <c r="E58" s="459"/>
      <c r="F58" s="459"/>
      <c r="G58" s="460"/>
      <c r="H58" s="172"/>
      <c r="I58" s="9"/>
      <c r="J58" s="187" t="s">
        <v>85</v>
      </c>
      <c r="K58" s="183"/>
      <c r="L58" s="403"/>
      <c r="M58" s="404"/>
      <c r="N58" s="404"/>
      <c r="O58" s="404"/>
      <c r="P58" s="404"/>
      <c r="Q58" s="404"/>
      <c r="R58" s="404"/>
      <c r="S58" s="404"/>
      <c r="T58" s="405"/>
      <c r="U58" s="174"/>
      <c r="V58" s="437"/>
      <c r="W58" s="430"/>
      <c r="X58" s="431"/>
      <c r="Y58" s="431"/>
      <c r="Z58" s="431"/>
      <c r="AA58" s="431"/>
      <c r="AB58" s="431"/>
      <c r="AC58" s="431"/>
      <c r="AD58" s="431"/>
      <c r="AE58" s="431"/>
      <c r="AF58" s="431"/>
      <c r="AG58" s="432"/>
      <c r="AH58" s="453"/>
      <c r="AI58" s="27"/>
    </row>
    <row r="59" spans="1:35" ht="15" customHeight="1" thickTop="1">
      <c r="A59" s="26"/>
      <c r="B59" s="458"/>
      <c r="C59" s="459"/>
      <c r="D59" s="459"/>
      <c r="E59" s="459"/>
      <c r="F59" s="459"/>
      <c r="G59" s="460"/>
      <c r="H59" s="172"/>
      <c r="I59" s="183"/>
      <c r="J59" s="183"/>
      <c r="K59" s="183"/>
      <c r="L59" s="409"/>
      <c r="M59" s="410"/>
      <c r="N59" s="410"/>
      <c r="O59" s="410"/>
      <c r="P59" s="410"/>
      <c r="Q59" s="410"/>
      <c r="R59" s="410"/>
      <c r="S59" s="410"/>
      <c r="T59" s="411"/>
      <c r="U59" s="174"/>
      <c r="V59" s="437"/>
      <c r="W59" s="433"/>
      <c r="X59" s="434"/>
      <c r="Y59" s="434"/>
      <c r="Z59" s="434"/>
      <c r="AA59" s="434"/>
      <c r="AB59" s="434"/>
      <c r="AC59" s="434"/>
      <c r="AD59" s="434"/>
      <c r="AE59" s="434"/>
      <c r="AF59" s="434"/>
      <c r="AG59" s="435"/>
      <c r="AH59" s="453"/>
      <c r="AI59" s="27"/>
    </row>
    <row r="60" spans="1:35" ht="15" customHeight="1">
      <c r="A60" s="26"/>
      <c r="B60" s="461"/>
      <c r="C60" s="462"/>
      <c r="D60" s="462"/>
      <c r="E60" s="462"/>
      <c r="F60" s="462"/>
      <c r="G60" s="463"/>
      <c r="H60" s="175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7"/>
      <c r="V60" s="438"/>
      <c r="W60" s="439"/>
      <c r="X60" s="439"/>
      <c r="Y60" s="439"/>
      <c r="Z60" s="439"/>
      <c r="AA60" s="439"/>
      <c r="AB60" s="439"/>
      <c r="AC60" s="439"/>
      <c r="AD60" s="439"/>
      <c r="AE60" s="439"/>
      <c r="AF60" s="439"/>
      <c r="AG60" s="439"/>
      <c r="AH60" s="454"/>
      <c r="AI60" s="27"/>
    </row>
    <row r="61" spans="1:35" ht="15" customHeight="1" thickBot="1">
      <c r="A61" s="26"/>
      <c r="B61" s="455" t="s">
        <v>285</v>
      </c>
      <c r="C61" s="456"/>
      <c r="D61" s="456"/>
      <c r="E61" s="456"/>
      <c r="F61" s="456"/>
      <c r="G61" s="457"/>
      <c r="H61" s="178"/>
      <c r="I61" s="178"/>
      <c r="J61" s="178"/>
      <c r="K61" s="178"/>
      <c r="L61" s="178"/>
      <c r="M61" s="178"/>
      <c r="N61" s="179"/>
      <c r="O61" s="179"/>
      <c r="P61" s="179"/>
      <c r="Q61" s="179"/>
      <c r="R61" s="179"/>
      <c r="S61" s="179"/>
      <c r="T61" s="179"/>
      <c r="U61" s="179"/>
      <c r="V61" s="436"/>
      <c r="W61" s="439"/>
      <c r="X61" s="439"/>
      <c r="Y61" s="439"/>
      <c r="Z61" s="439"/>
      <c r="AA61" s="439"/>
      <c r="AB61" s="439"/>
      <c r="AC61" s="439"/>
      <c r="AD61" s="439"/>
      <c r="AE61" s="439"/>
      <c r="AF61" s="439"/>
      <c r="AG61" s="439"/>
      <c r="AH61" s="452"/>
      <c r="AI61" s="27"/>
    </row>
    <row r="62" spans="1:35" ht="15" customHeight="1" thickTop="1" thickBot="1">
      <c r="A62" s="26"/>
      <c r="B62" s="458"/>
      <c r="C62" s="459"/>
      <c r="D62" s="459"/>
      <c r="E62" s="459"/>
      <c r="F62" s="459"/>
      <c r="G62" s="460"/>
      <c r="H62" s="172"/>
      <c r="I62" s="9"/>
      <c r="J62" s="187" t="s">
        <v>124</v>
      </c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74"/>
      <c r="V62" s="437"/>
      <c r="W62" s="427"/>
      <c r="X62" s="428"/>
      <c r="Y62" s="428"/>
      <c r="Z62" s="428"/>
      <c r="AA62" s="428"/>
      <c r="AB62" s="428"/>
      <c r="AC62" s="428"/>
      <c r="AD62" s="428"/>
      <c r="AE62" s="428"/>
      <c r="AF62" s="428"/>
      <c r="AG62" s="429"/>
      <c r="AH62" s="453"/>
      <c r="AI62" s="27"/>
    </row>
    <row r="63" spans="1:35" ht="15" customHeight="1" thickTop="1" thickBot="1">
      <c r="A63" s="26"/>
      <c r="B63" s="458"/>
      <c r="C63" s="459"/>
      <c r="D63" s="459"/>
      <c r="E63" s="459"/>
      <c r="F63" s="459"/>
      <c r="G63" s="460"/>
      <c r="H63" s="172"/>
      <c r="I63" s="9"/>
      <c r="J63" s="187" t="s">
        <v>125</v>
      </c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74"/>
      <c r="V63" s="437"/>
      <c r="W63" s="430"/>
      <c r="X63" s="431"/>
      <c r="Y63" s="431"/>
      <c r="Z63" s="431"/>
      <c r="AA63" s="431"/>
      <c r="AB63" s="431"/>
      <c r="AC63" s="431"/>
      <c r="AD63" s="431"/>
      <c r="AE63" s="431"/>
      <c r="AF63" s="431"/>
      <c r="AG63" s="432"/>
      <c r="AH63" s="453"/>
      <c r="AI63" s="27"/>
    </row>
    <row r="64" spans="1:35" ht="15" customHeight="1" thickTop="1" thickBot="1">
      <c r="A64" s="26"/>
      <c r="B64" s="458"/>
      <c r="C64" s="459"/>
      <c r="D64" s="459"/>
      <c r="E64" s="459"/>
      <c r="F64" s="459"/>
      <c r="G64" s="460"/>
      <c r="H64" s="172"/>
      <c r="I64" s="9"/>
      <c r="J64" s="187" t="s">
        <v>126</v>
      </c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74"/>
      <c r="V64" s="437"/>
      <c r="W64" s="430"/>
      <c r="X64" s="431"/>
      <c r="Y64" s="431"/>
      <c r="Z64" s="431"/>
      <c r="AA64" s="431"/>
      <c r="AB64" s="431"/>
      <c r="AC64" s="431"/>
      <c r="AD64" s="431"/>
      <c r="AE64" s="431"/>
      <c r="AF64" s="431"/>
      <c r="AG64" s="432"/>
      <c r="AH64" s="453"/>
      <c r="AI64" s="27"/>
    </row>
    <row r="65" spans="1:35" ht="15" customHeight="1" thickTop="1" thickBot="1">
      <c r="A65" s="26"/>
      <c r="B65" s="458"/>
      <c r="C65" s="459"/>
      <c r="D65" s="459"/>
      <c r="E65" s="459"/>
      <c r="F65" s="459"/>
      <c r="G65" s="460"/>
      <c r="H65" s="172"/>
      <c r="I65" s="9"/>
      <c r="J65" s="187" t="s">
        <v>85</v>
      </c>
      <c r="K65" s="183"/>
      <c r="L65" s="403"/>
      <c r="M65" s="404"/>
      <c r="N65" s="404"/>
      <c r="O65" s="404"/>
      <c r="P65" s="404"/>
      <c r="Q65" s="404"/>
      <c r="R65" s="404"/>
      <c r="S65" s="404"/>
      <c r="T65" s="405"/>
      <c r="U65" s="174"/>
      <c r="V65" s="437"/>
      <c r="W65" s="430"/>
      <c r="X65" s="431"/>
      <c r="Y65" s="431"/>
      <c r="Z65" s="431"/>
      <c r="AA65" s="431"/>
      <c r="AB65" s="431"/>
      <c r="AC65" s="431"/>
      <c r="AD65" s="431"/>
      <c r="AE65" s="431"/>
      <c r="AF65" s="431"/>
      <c r="AG65" s="432"/>
      <c r="AH65" s="453"/>
      <c r="AI65" s="27"/>
    </row>
    <row r="66" spans="1:35" ht="15" customHeight="1" thickTop="1">
      <c r="A66" s="26"/>
      <c r="B66" s="458"/>
      <c r="C66" s="459"/>
      <c r="D66" s="459"/>
      <c r="E66" s="459"/>
      <c r="F66" s="459"/>
      <c r="G66" s="460"/>
      <c r="H66" s="172"/>
      <c r="I66" s="183"/>
      <c r="J66" s="183"/>
      <c r="K66" s="183"/>
      <c r="L66" s="409"/>
      <c r="M66" s="410"/>
      <c r="N66" s="410"/>
      <c r="O66" s="410"/>
      <c r="P66" s="410"/>
      <c r="Q66" s="410"/>
      <c r="R66" s="410"/>
      <c r="S66" s="410"/>
      <c r="T66" s="411"/>
      <c r="U66" s="174"/>
      <c r="V66" s="437"/>
      <c r="W66" s="433"/>
      <c r="X66" s="434"/>
      <c r="Y66" s="434"/>
      <c r="Z66" s="434"/>
      <c r="AA66" s="434"/>
      <c r="AB66" s="434"/>
      <c r="AC66" s="434"/>
      <c r="AD66" s="434"/>
      <c r="AE66" s="434"/>
      <c r="AF66" s="434"/>
      <c r="AG66" s="435"/>
      <c r="AH66" s="453"/>
      <c r="AI66" s="27"/>
    </row>
    <row r="67" spans="1:35" ht="15" customHeight="1">
      <c r="A67" s="26"/>
      <c r="B67" s="461"/>
      <c r="C67" s="462"/>
      <c r="D67" s="462"/>
      <c r="E67" s="462"/>
      <c r="F67" s="462"/>
      <c r="G67" s="463"/>
      <c r="H67" s="175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7"/>
      <c r="V67" s="438"/>
      <c r="W67" s="439"/>
      <c r="X67" s="439"/>
      <c r="Y67" s="439"/>
      <c r="Z67" s="439"/>
      <c r="AA67" s="439"/>
      <c r="AB67" s="439"/>
      <c r="AC67" s="439"/>
      <c r="AD67" s="439"/>
      <c r="AE67" s="439"/>
      <c r="AF67" s="439"/>
      <c r="AG67" s="439"/>
      <c r="AH67" s="454"/>
      <c r="AI67" s="27"/>
    </row>
    <row r="68" spans="1:35" ht="15" customHeight="1" thickBot="1">
      <c r="A68" s="26"/>
      <c r="B68" s="455" t="s">
        <v>314</v>
      </c>
      <c r="C68" s="456"/>
      <c r="D68" s="456"/>
      <c r="E68" s="456"/>
      <c r="F68" s="456"/>
      <c r="G68" s="457"/>
      <c r="H68" s="178"/>
      <c r="I68" s="178"/>
      <c r="J68" s="178"/>
      <c r="K68" s="178"/>
      <c r="L68" s="178"/>
      <c r="M68" s="178"/>
      <c r="N68" s="179"/>
      <c r="O68" s="179"/>
      <c r="P68" s="179"/>
      <c r="Q68" s="179"/>
      <c r="R68" s="179"/>
      <c r="S68" s="179"/>
      <c r="T68" s="179"/>
      <c r="U68" s="179"/>
      <c r="V68" s="436"/>
      <c r="W68" s="439"/>
      <c r="X68" s="439"/>
      <c r="Y68" s="439"/>
      <c r="Z68" s="439"/>
      <c r="AA68" s="439"/>
      <c r="AB68" s="439"/>
      <c r="AC68" s="439"/>
      <c r="AD68" s="439"/>
      <c r="AE68" s="439"/>
      <c r="AF68" s="439"/>
      <c r="AG68" s="439"/>
      <c r="AH68" s="452"/>
      <c r="AI68" s="27"/>
    </row>
    <row r="69" spans="1:35" ht="15" customHeight="1" thickTop="1" thickBot="1">
      <c r="A69" s="26"/>
      <c r="B69" s="458"/>
      <c r="C69" s="459"/>
      <c r="D69" s="459"/>
      <c r="E69" s="459"/>
      <c r="F69" s="459"/>
      <c r="G69" s="460"/>
      <c r="H69" s="172"/>
      <c r="I69" s="9"/>
      <c r="J69" s="187" t="s">
        <v>124</v>
      </c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74"/>
      <c r="V69" s="437"/>
      <c r="W69" s="427"/>
      <c r="X69" s="428"/>
      <c r="Y69" s="428"/>
      <c r="Z69" s="428"/>
      <c r="AA69" s="428"/>
      <c r="AB69" s="428"/>
      <c r="AC69" s="428"/>
      <c r="AD69" s="428"/>
      <c r="AE69" s="428"/>
      <c r="AF69" s="428"/>
      <c r="AG69" s="429"/>
      <c r="AH69" s="453"/>
      <c r="AI69" s="27"/>
    </row>
    <row r="70" spans="1:35" ht="15" customHeight="1" thickTop="1" thickBot="1">
      <c r="A70" s="26"/>
      <c r="B70" s="458"/>
      <c r="C70" s="459"/>
      <c r="D70" s="459"/>
      <c r="E70" s="459"/>
      <c r="F70" s="459"/>
      <c r="G70" s="460"/>
      <c r="H70" s="172"/>
      <c r="I70" s="9"/>
      <c r="J70" s="187" t="s">
        <v>125</v>
      </c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74"/>
      <c r="V70" s="437"/>
      <c r="W70" s="430"/>
      <c r="X70" s="431"/>
      <c r="Y70" s="431"/>
      <c r="Z70" s="431"/>
      <c r="AA70" s="431"/>
      <c r="AB70" s="431"/>
      <c r="AC70" s="431"/>
      <c r="AD70" s="431"/>
      <c r="AE70" s="431"/>
      <c r="AF70" s="431"/>
      <c r="AG70" s="432"/>
      <c r="AH70" s="453"/>
      <c r="AI70" s="27"/>
    </row>
    <row r="71" spans="1:35" ht="15" customHeight="1" thickTop="1" thickBot="1">
      <c r="A71" s="26"/>
      <c r="B71" s="458"/>
      <c r="C71" s="459"/>
      <c r="D71" s="459"/>
      <c r="E71" s="459"/>
      <c r="F71" s="459"/>
      <c r="G71" s="460"/>
      <c r="H71" s="172"/>
      <c r="I71" s="9"/>
      <c r="J71" s="187" t="s">
        <v>126</v>
      </c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74"/>
      <c r="V71" s="437"/>
      <c r="W71" s="430"/>
      <c r="X71" s="431"/>
      <c r="Y71" s="431"/>
      <c r="Z71" s="431"/>
      <c r="AA71" s="431"/>
      <c r="AB71" s="431"/>
      <c r="AC71" s="431"/>
      <c r="AD71" s="431"/>
      <c r="AE71" s="431"/>
      <c r="AF71" s="431"/>
      <c r="AG71" s="432"/>
      <c r="AH71" s="453"/>
      <c r="AI71" s="27"/>
    </row>
    <row r="72" spans="1:35" ht="15" customHeight="1" thickTop="1" thickBot="1">
      <c r="A72" s="26"/>
      <c r="B72" s="458"/>
      <c r="C72" s="459"/>
      <c r="D72" s="459"/>
      <c r="E72" s="459"/>
      <c r="F72" s="459"/>
      <c r="G72" s="460"/>
      <c r="H72" s="172"/>
      <c r="I72" s="9"/>
      <c r="J72" s="187" t="s">
        <v>85</v>
      </c>
      <c r="K72" s="183"/>
      <c r="L72" s="403"/>
      <c r="M72" s="404"/>
      <c r="N72" s="404"/>
      <c r="O72" s="404"/>
      <c r="P72" s="404"/>
      <c r="Q72" s="404"/>
      <c r="R72" s="404"/>
      <c r="S72" s="404"/>
      <c r="T72" s="405"/>
      <c r="U72" s="174"/>
      <c r="V72" s="437"/>
      <c r="W72" s="430"/>
      <c r="X72" s="431"/>
      <c r="Y72" s="431"/>
      <c r="Z72" s="431"/>
      <c r="AA72" s="431"/>
      <c r="AB72" s="431"/>
      <c r="AC72" s="431"/>
      <c r="AD72" s="431"/>
      <c r="AE72" s="431"/>
      <c r="AF72" s="431"/>
      <c r="AG72" s="432"/>
      <c r="AH72" s="453"/>
      <c r="AI72" s="27"/>
    </row>
    <row r="73" spans="1:35" ht="15" customHeight="1" thickTop="1">
      <c r="A73" s="26"/>
      <c r="B73" s="458"/>
      <c r="C73" s="459"/>
      <c r="D73" s="459"/>
      <c r="E73" s="459"/>
      <c r="F73" s="459"/>
      <c r="G73" s="460"/>
      <c r="H73" s="172"/>
      <c r="I73" s="183"/>
      <c r="J73" s="183"/>
      <c r="K73" s="183"/>
      <c r="L73" s="409"/>
      <c r="M73" s="410"/>
      <c r="N73" s="410"/>
      <c r="O73" s="410"/>
      <c r="P73" s="410"/>
      <c r="Q73" s="410"/>
      <c r="R73" s="410"/>
      <c r="S73" s="410"/>
      <c r="T73" s="411"/>
      <c r="U73" s="174"/>
      <c r="V73" s="437"/>
      <c r="W73" s="433"/>
      <c r="X73" s="434"/>
      <c r="Y73" s="434"/>
      <c r="Z73" s="434"/>
      <c r="AA73" s="434"/>
      <c r="AB73" s="434"/>
      <c r="AC73" s="434"/>
      <c r="AD73" s="434"/>
      <c r="AE73" s="434"/>
      <c r="AF73" s="434"/>
      <c r="AG73" s="435"/>
      <c r="AH73" s="453"/>
      <c r="AI73" s="27"/>
    </row>
    <row r="74" spans="1:35" ht="15" customHeight="1">
      <c r="A74" s="26"/>
      <c r="B74" s="461"/>
      <c r="C74" s="462"/>
      <c r="D74" s="462"/>
      <c r="E74" s="462"/>
      <c r="F74" s="462"/>
      <c r="G74" s="463"/>
      <c r="H74" s="175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7"/>
      <c r="V74" s="438"/>
      <c r="W74" s="439"/>
      <c r="X74" s="439"/>
      <c r="Y74" s="439"/>
      <c r="Z74" s="439"/>
      <c r="AA74" s="439"/>
      <c r="AB74" s="439"/>
      <c r="AC74" s="439"/>
      <c r="AD74" s="439"/>
      <c r="AE74" s="439"/>
      <c r="AF74" s="439"/>
      <c r="AG74" s="439"/>
      <c r="AH74" s="454"/>
      <c r="AI74" s="27"/>
    </row>
    <row r="75" spans="1:35" ht="15" customHeight="1" thickBot="1">
      <c r="A75" s="26"/>
      <c r="B75" s="455" t="s">
        <v>286</v>
      </c>
      <c r="C75" s="456"/>
      <c r="D75" s="456"/>
      <c r="E75" s="456"/>
      <c r="F75" s="456"/>
      <c r="G75" s="457"/>
      <c r="H75" s="178"/>
      <c r="I75" s="178"/>
      <c r="J75" s="178"/>
      <c r="K75" s="178"/>
      <c r="L75" s="178"/>
      <c r="M75" s="178"/>
      <c r="N75" s="179"/>
      <c r="O75" s="179"/>
      <c r="P75" s="179"/>
      <c r="Q75" s="179"/>
      <c r="R75" s="179"/>
      <c r="S75" s="179"/>
      <c r="T75" s="179"/>
      <c r="U75" s="179"/>
      <c r="V75" s="436"/>
      <c r="W75" s="439"/>
      <c r="X75" s="439"/>
      <c r="Y75" s="439"/>
      <c r="Z75" s="439"/>
      <c r="AA75" s="439"/>
      <c r="AB75" s="439"/>
      <c r="AC75" s="439"/>
      <c r="AD75" s="439"/>
      <c r="AE75" s="439"/>
      <c r="AF75" s="439"/>
      <c r="AG75" s="439"/>
      <c r="AH75" s="452"/>
      <c r="AI75" s="27"/>
    </row>
    <row r="76" spans="1:35" ht="15" customHeight="1" thickTop="1" thickBot="1">
      <c r="A76" s="26"/>
      <c r="B76" s="458"/>
      <c r="C76" s="459"/>
      <c r="D76" s="459"/>
      <c r="E76" s="459"/>
      <c r="F76" s="459"/>
      <c r="G76" s="460"/>
      <c r="H76" s="172"/>
      <c r="I76" s="9"/>
      <c r="J76" s="187" t="s">
        <v>124</v>
      </c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74"/>
      <c r="V76" s="437"/>
      <c r="W76" s="427"/>
      <c r="X76" s="428"/>
      <c r="Y76" s="428"/>
      <c r="Z76" s="428"/>
      <c r="AA76" s="428"/>
      <c r="AB76" s="428"/>
      <c r="AC76" s="428"/>
      <c r="AD76" s="428"/>
      <c r="AE76" s="428"/>
      <c r="AF76" s="428"/>
      <c r="AG76" s="429"/>
      <c r="AH76" s="453"/>
      <c r="AI76" s="27"/>
    </row>
    <row r="77" spans="1:35" ht="15" customHeight="1" thickTop="1" thickBot="1">
      <c r="A77" s="26"/>
      <c r="B77" s="458"/>
      <c r="C77" s="459"/>
      <c r="D77" s="459"/>
      <c r="E77" s="459"/>
      <c r="F77" s="459"/>
      <c r="G77" s="460"/>
      <c r="H77" s="172"/>
      <c r="I77" s="9"/>
      <c r="J77" s="187" t="s">
        <v>125</v>
      </c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74"/>
      <c r="V77" s="437"/>
      <c r="W77" s="430"/>
      <c r="X77" s="431"/>
      <c r="Y77" s="431"/>
      <c r="Z77" s="431"/>
      <c r="AA77" s="431"/>
      <c r="AB77" s="431"/>
      <c r="AC77" s="431"/>
      <c r="AD77" s="431"/>
      <c r="AE77" s="431"/>
      <c r="AF77" s="431"/>
      <c r="AG77" s="432"/>
      <c r="AH77" s="453"/>
      <c r="AI77" s="27"/>
    </row>
    <row r="78" spans="1:35" ht="15" customHeight="1" thickTop="1" thickBot="1">
      <c r="A78" s="26"/>
      <c r="B78" s="458"/>
      <c r="C78" s="459"/>
      <c r="D78" s="459"/>
      <c r="E78" s="459"/>
      <c r="F78" s="459"/>
      <c r="G78" s="460"/>
      <c r="H78" s="172"/>
      <c r="I78" s="9"/>
      <c r="J78" s="187" t="s">
        <v>126</v>
      </c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74"/>
      <c r="V78" s="437"/>
      <c r="W78" s="430"/>
      <c r="X78" s="431"/>
      <c r="Y78" s="431"/>
      <c r="Z78" s="431"/>
      <c r="AA78" s="431"/>
      <c r="AB78" s="431"/>
      <c r="AC78" s="431"/>
      <c r="AD78" s="431"/>
      <c r="AE78" s="431"/>
      <c r="AF78" s="431"/>
      <c r="AG78" s="432"/>
      <c r="AH78" s="453"/>
      <c r="AI78" s="27"/>
    </row>
    <row r="79" spans="1:35" ht="15" customHeight="1" thickTop="1" thickBot="1">
      <c r="A79" s="26"/>
      <c r="B79" s="458"/>
      <c r="C79" s="459"/>
      <c r="D79" s="459"/>
      <c r="E79" s="459"/>
      <c r="F79" s="459"/>
      <c r="G79" s="460"/>
      <c r="H79" s="172"/>
      <c r="I79" s="9"/>
      <c r="J79" s="187" t="s">
        <v>85</v>
      </c>
      <c r="K79" s="183"/>
      <c r="L79" s="403"/>
      <c r="M79" s="404"/>
      <c r="N79" s="404"/>
      <c r="O79" s="404"/>
      <c r="P79" s="404"/>
      <c r="Q79" s="404"/>
      <c r="R79" s="404"/>
      <c r="S79" s="404"/>
      <c r="T79" s="405"/>
      <c r="U79" s="174"/>
      <c r="V79" s="437"/>
      <c r="W79" s="430"/>
      <c r="X79" s="431"/>
      <c r="Y79" s="431"/>
      <c r="Z79" s="431"/>
      <c r="AA79" s="431"/>
      <c r="AB79" s="431"/>
      <c r="AC79" s="431"/>
      <c r="AD79" s="431"/>
      <c r="AE79" s="431"/>
      <c r="AF79" s="431"/>
      <c r="AG79" s="432"/>
      <c r="AH79" s="453"/>
      <c r="AI79" s="27"/>
    </row>
    <row r="80" spans="1:35" ht="15" customHeight="1" thickTop="1">
      <c r="A80" s="26"/>
      <c r="B80" s="458"/>
      <c r="C80" s="459"/>
      <c r="D80" s="459"/>
      <c r="E80" s="459"/>
      <c r="F80" s="459"/>
      <c r="G80" s="460"/>
      <c r="H80" s="172"/>
      <c r="I80" s="183"/>
      <c r="J80" s="183"/>
      <c r="K80" s="183"/>
      <c r="L80" s="409"/>
      <c r="M80" s="410"/>
      <c r="N80" s="410"/>
      <c r="O80" s="410"/>
      <c r="P80" s="410"/>
      <c r="Q80" s="410"/>
      <c r="R80" s="410"/>
      <c r="S80" s="410"/>
      <c r="T80" s="411"/>
      <c r="U80" s="174"/>
      <c r="V80" s="437"/>
      <c r="W80" s="433"/>
      <c r="X80" s="434"/>
      <c r="Y80" s="434"/>
      <c r="Z80" s="434"/>
      <c r="AA80" s="434"/>
      <c r="AB80" s="434"/>
      <c r="AC80" s="434"/>
      <c r="AD80" s="434"/>
      <c r="AE80" s="434"/>
      <c r="AF80" s="434"/>
      <c r="AG80" s="435"/>
      <c r="AH80" s="453"/>
      <c r="AI80" s="27"/>
    </row>
    <row r="81" spans="1:35" ht="15" customHeight="1">
      <c r="A81" s="26"/>
      <c r="B81" s="461"/>
      <c r="C81" s="462"/>
      <c r="D81" s="462"/>
      <c r="E81" s="462"/>
      <c r="F81" s="462"/>
      <c r="G81" s="463"/>
      <c r="H81" s="175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7"/>
      <c r="V81" s="438"/>
      <c r="W81" s="439"/>
      <c r="X81" s="439"/>
      <c r="Y81" s="439"/>
      <c r="Z81" s="439"/>
      <c r="AA81" s="439"/>
      <c r="AB81" s="439"/>
      <c r="AC81" s="439"/>
      <c r="AD81" s="439"/>
      <c r="AE81" s="439"/>
      <c r="AF81" s="439"/>
      <c r="AG81" s="439"/>
      <c r="AH81" s="454"/>
      <c r="AI81" s="27"/>
    </row>
    <row r="82" spans="1:35" ht="15" customHeight="1" thickBot="1">
      <c r="A82" s="26"/>
      <c r="B82" s="455" t="s">
        <v>135</v>
      </c>
      <c r="C82" s="456"/>
      <c r="D82" s="456"/>
      <c r="E82" s="456"/>
      <c r="F82" s="456"/>
      <c r="G82" s="457"/>
      <c r="H82" s="178"/>
      <c r="I82" s="178"/>
      <c r="J82" s="178"/>
      <c r="K82" s="178"/>
      <c r="L82" s="178"/>
      <c r="M82" s="178"/>
      <c r="N82" s="179"/>
      <c r="O82" s="179"/>
      <c r="P82" s="179"/>
      <c r="Q82" s="179"/>
      <c r="R82" s="179"/>
      <c r="S82" s="179"/>
      <c r="T82" s="179"/>
      <c r="U82" s="179"/>
      <c r="V82" s="436"/>
      <c r="W82" s="439"/>
      <c r="X82" s="439"/>
      <c r="Y82" s="439"/>
      <c r="Z82" s="439"/>
      <c r="AA82" s="439"/>
      <c r="AB82" s="439"/>
      <c r="AC82" s="439"/>
      <c r="AD82" s="439"/>
      <c r="AE82" s="439"/>
      <c r="AF82" s="439"/>
      <c r="AG82" s="439"/>
      <c r="AH82" s="452"/>
      <c r="AI82" s="27"/>
    </row>
    <row r="83" spans="1:35" ht="15" customHeight="1" thickTop="1" thickBot="1">
      <c r="A83" s="26"/>
      <c r="B83" s="458"/>
      <c r="C83" s="459"/>
      <c r="D83" s="459"/>
      <c r="E83" s="459"/>
      <c r="F83" s="459"/>
      <c r="G83" s="460"/>
      <c r="H83" s="172"/>
      <c r="I83" s="9"/>
      <c r="J83" s="187" t="s">
        <v>124</v>
      </c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74"/>
      <c r="V83" s="437"/>
      <c r="W83" s="427"/>
      <c r="X83" s="428"/>
      <c r="Y83" s="428"/>
      <c r="Z83" s="428"/>
      <c r="AA83" s="428"/>
      <c r="AB83" s="428"/>
      <c r="AC83" s="428"/>
      <c r="AD83" s="428"/>
      <c r="AE83" s="428"/>
      <c r="AF83" s="428"/>
      <c r="AG83" s="429"/>
      <c r="AH83" s="453"/>
      <c r="AI83" s="27"/>
    </row>
    <row r="84" spans="1:35" ht="15" customHeight="1" thickTop="1" thickBot="1">
      <c r="A84" s="26"/>
      <c r="B84" s="458"/>
      <c r="C84" s="459"/>
      <c r="D84" s="459"/>
      <c r="E84" s="459"/>
      <c r="F84" s="459"/>
      <c r="G84" s="460"/>
      <c r="H84" s="172"/>
      <c r="I84" s="9"/>
      <c r="J84" s="187" t="s">
        <v>125</v>
      </c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74"/>
      <c r="V84" s="437"/>
      <c r="W84" s="430"/>
      <c r="X84" s="431"/>
      <c r="Y84" s="431"/>
      <c r="Z84" s="431"/>
      <c r="AA84" s="431"/>
      <c r="AB84" s="431"/>
      <c r="AC84" s="431"/>
      <c r="AD84" s="431"/>
      <c r="AE84" s="431"/>
      <c r="AF84" s="431"/>
      <c r="AG84" s="432"/>
      <c r="AH84" s="453"/>
      <c r="AI84" s="27"/>
    </row>
    <row r="85" spans="1:35" ht="15" customHeight="1" thickTop="1" thickBot="1">
      <c r="A85" s="26"/>
      <c r="B85" s="458"/>
      <c r="C85" s="459"/>
      <c r="D85" s="459"/>
      <c r="E85" s="459"/>
      <c r="F85" s="459"/>
      <c r="G85" s="460"/>
      <c r="H85" s="172"/>
      <c r="I85" s="9"/>
      <c r="J85" s="187" t="s">
        <v>126</v>
      </c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74"/>
      <c r="V85" s="437"/>
      <c r="W85" s="430"/>
      <c r="X85" s="431"/>
      <c r="Y85" s="431"/>
      <c r="Z85" s="431"/>
      <c r="AA85" s="431"/>
      <c r="AB85" s="431"/>
      <c r="AC85" s="431"/>
      <c r="AD85" s="431"/>
      <c r="AE85" s="431"/>
      <c r="AF85" s="431"/>
      <c r="AG85" s="432"/>
      <c r="AH85" s="453"/>
      <c r="AI85" s="27"/>
    </row>
    <row r="86" spans="1:35" ht="15" customHeight="1" thickTop="1" thickBot="1">
      <c r="A86" s="26"/>
      <c r="B86" s="458"/>
      <c r="C86" s="459"/>
      <c r="D86" s="459"/>
      <c r="E86" s="459"/>
      <c r="F86" s="459"/>
      <c r="G86" s="460"/>
      <c r="H86" s="172"/>
      <c r="I86" s="9"/>
      <c r="J86" s="187" t="s">
        <v>85</v>
      </c>
      <c r="K86" s="183"/>
      <c r="L86" s="403"/>
      <c r="M86" s="404"/>
      <c r="N86" s="404"/>
      <c r="O86" s="404"/>
      <c r="P86" s="404"/>
      <c r="Q86" s="404"/>
      <c r="R86" s="404"/>
      <c r="S86" s="404"/>
      <c r="T86" s="405"/>
      <c r="U86" s="174"/>
      <c r="V86" s="437"/>
      <c r="W86" s="430"/>
      <c r="X86" s="431"/>
      <c r="Y86" s="431"/>
      <c r="Z86" s="431"/>
      <c r="AA86" s="431"/>
      <c r="AB86" s="431"/>
      <c r="AC86" s="431"/>
      <c r="AD86" s="431"/>
      <c r="AE86" s="431"/>
      <c r="AF86" s="431"/>
      <c r="AG86" s="432"/>
      <c r="AH86" s="453"/>
      <c r="AI86" s="27"/>
    </row>
    <row r="87" spans="1:35" ht="15" customHeight="1" thickTop="1">
      <c r="A87" s="26"/>
      <c r="B87" s="458"/>
      <c r="C87" s="459"/>
      <c r="D87" s="459"/>
      <c r="E87" s="459"/>
      <c r="F87" s="459"/>
      <c r="G87" s="460"/>
      <c r="H87" s="172"/>
      <c r="I87" s="183"/>
      <c r="J87" s="183"/>
      <c r="K87" s="183"/>
      <c r="L87" s="409"/>
      <c r="M87" s="410"/>
      <c r="N87" s="410"/>
      <c r="O87" s="410"/>
      <c r="P87" s="410"/>
      <c r="Q87" s="410"/>
      <c r="R87" s="410"/>
      <c r="S87" s="410"/>
      <c r="T87" s="411"/>
      <c r="U87" s="174"/>
      <c r="V87" s="437"/>
      <c r="W87" s="433"/>
      <c r="X87" s="434"/>
      <c r="Y87" s="434"/>
      <c r="Z87" s="434"/>
      <c r="AA87" s="434"/>
      <c r="AB87" s="434"/>
      <c r="AC87" s="434"/>
      <c r="AD87" s="434"/>
      <c r="AE87" s="434"/>
      <c r="AF87" s="434"/>
      <c r="AG87" s="435"/>
      <c r="AH87" s="453"/>
      <c r="AI87" s="27"/>
    </row>
    <row r="88" spans="1:35" ht="15" customHeight="1">
      <c r="A88" s="26"/>
      <c r="B88" s="461"/>
      <c r="C88" s="462"/>
      <c r="D88" s="462"/>
      <c r="E88" s="462"/>
      <c r="F88" s="462"/>
      <c r="G88" s="463"/>
      <c r="H88" s="175"/>
      <c r="I88" s="176"/>
      <c r="J88" s="176"/>
      <c r="K88" s="176"/>
      <c r="L88" s="176"/>
      <c r="M88" s="176"/>
      <c r="N88" s="176"/>
      <c r="O88" s="176"/>
      <c r="P88" s="176"/>
      <c r="Q88" s="176"/>
      <c r="R88" s="176"/>
      <c r="S88" s="176"/>
      <c r="T88" s="176"/>
      <c r="U88" s="177"/>
      <c r="V88" s="438"/>
      <c r="W88" s="439"/>
      <c r="X88" s="439"/>
      <c r="Y88" s="439"/>
      <c r="Z88" s="439"/>
      <c r="AA88" s="439"/>
      <c r="AB88" s="439"/>
      <c r="AC88" s="439"/>
      <c r="AD88" s="439"/>
      <c r="AE88" s="439"/>
      <c r="AF88" s="439"/>
      <c r="AG88" s="439"/>
      <c r="AH88" s="454"/>
      <c r="AI88" s="27"/>
    </row>
    <row r="89" spans="1:35" ht="15" customHeight="1" thickBot="1">
      <c r="A89" s="26"/>
      <c r="B89" s="455" t="s">
        <v>167</v>
      </c>
      <c r="C89" s="456"/>
      <c r="D89" s="456"/>
      <c r="E89" s="456"/>
      <c r="F89" s="456"/>
      <c r="G89" s="457"/>
      <c r="H89" s="178"/>
      <c r="I89" s="178"/>
      <c r="J89" s="178"/>
      <c r="K89" s="178"/>
      <c r="L89" s="178"/>
      <c r="M89" s="178"/>
      <c r="N89" s="179"/>
      <c r="O89" s="179"/>
      <c r="P89" s="179"/>
      <c r="Q89" s="179"/>
      <c r="R89" s="179"/>
      <c r="S89" s="179"/>
      <c r="T89" s="179"/>
      <c r="U89" s="179"/>
      <c r="V89" s="436"/>
      <c r="W89" s="439"/>
      <c r="X89" s="439"/>
      <c r="Y89" s="439"/>
      <c r="Z89" s="439"/>
      <c r="AA89" s="439"/>
      <c r="AB89" s="439"/>
      <c r="AC89" s="439"/>
      <c r="AD89" s="439"/>
      <c r="AE89" s="439"/>
      <c r="AF89" s="439"/>
      <c r="AG89" s="439"/>
      <c r="AH89" s="452"/>
      <c r="AI89" s="27"/>
    </row>
    <row r="90" spans="1:35" ht="15" customHeight="1" thickTop="1" thickBot="1">
      <c r="A90" s="26"/>
      <c r="B90" s="458"/>
      <c r="C90" s="459"/>
      <c r="D90" s="459"/>
      <c r="E90" s="459"/>
      <c r="F90" s="459"/>
      <c r="G90" s="460"/>
      <c r="H90" s="172"/>
      <c r="I90" s="9"/>
      <c r="J90" s="187" t="s">
        <v>124</v>
      </c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74"/>
      <c r="V90" s="437"/>
      <c r="W90" s="427"/>
      <c r="X90" s="428"/>
      <c r="Y90" s="428"/>
      <c r="Z90" s="428"/>
      <c r="AA90" s="428"/>
      <c r="AB90" s="428"/>
      <c r="AC90" s="428"/>
      <c r="AD90" s="428"/>
      <c r="AE90" s="428"/>
      <c r="AF90" s="428"/>
      <c r="AG90" s="429"/>
      <c r="AH90" s="453"/>
      <c r="AI90" s="27"/>
    </row>
    <row r="91" spans="1:35" ht="15" customHeight="1" thickTop="1" thickBot="1">
      <c r="A91" s="26"/>
      <c r="B91" s="458"/>
      <c r="C91" s="459"/>
      <c r="D91" s="459"/>
      <c r="E91" s="459"/>
      <c r="F91" s="459"/>
      <c r="G91" s="460"/>
      <c r="H91" s="172"/>
      <c r="I91" s="9"/>
      <c r="J91" s="187" t="s">
        <v>125</v>
      </c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74"/>
      <c r="V91" s="437"/>
      <c r="W91" s="430"/>
      <c r="X91" s="431"/>
      <c r="Y91" s="431"/>
      <c r="Z91" s="431"/>
      <c r="AA91" s="431"/>
      <c r="AB91" s="431"/>
      <c r="AC91" s="431"/>
      <c r="AD91" s="431"/>
      <c r="AE91" s="431"/>
      <c r="AF91" s="431"/>
      <c r="AG91" s="432"/>
      <c r="AH91" s="453"/>
      <c r="AI91" s="27"/>
    </row>
    <row r="92" spans="1:35" ht="15" customHeight="1" thickTop="1" thickBot="1">
      <c r="A92" s="26"/>
      <c r="B92" s="458"/>
      <c r="C92" s="459"/>
      <c r="D92" s="459"/>
      <c r="E92" s="459"/>
      <c r="F92" s="459"/>
      <c r="G92" s="460"/>
      <c r="H92" s="172"/>
      <c r="I92" s="9"/>
      <c r="J92" s="187" t="s">
        <v>126</v>
      </c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74"/>
      <c r="V92" s="437"/>
      <c r="W92" s="430"/>
      <c r="X92" s="431"/>
      <c r="Y92" s="431"/>
      <c r="Z92" s="431"/>
      <c r="AA92" s="431"/>
      <c r="AB92" s="431"/>
      <c r="AC92" s="431"/>
      <c r="AD92" s="431"/>
      <c r="AE92" s="431"/>
      <c r="AF92" s="431"/>
      <c r="AG92" s="432"/>
      <c r="AH92" s="453"/>
      <c r="AI92" s="27"/>
    </row>
    <row r="93" spans="1:35" ht="15" customHeight="1" thickTop="1" thickBot="1">
      <c r="A93" s="26"/>
      <c r="B93" s="458"/>
      <c r="C93" s="459"/>
      <c r="D93" s="459"/>
      <c r="E93" s="459"/>
      <c r="F93" s="459"/>
      <c r="G93" s="460"/>
      <c r="H93" s="172"/>
      <c r="I93" s="9"/>
      <c r="J93" s="187" t="s">
        <v>85</v>
      </c>
      <c r="K93" s="183"/>
      <c r="L93" s="403"/>
      <c r="M93" s="404"/>
      <c r="N93" s="404"/>
      <c r="O93" s="404"/>
      <c r="P93" s="404"/>
      <c r="Q93" s="404"/>
      <c r="R93" s="404"/>
      <c r="S93" s="404"/>
      <c r="T93" s="405"/>
      <c r="U93" s="174"/>
      <c r="V93" s="437"/>
      <c r="W93" s="430"/>
      <c r="X93" s="431"/>
      <c r="Y93" s="431"/>
      <c r="Z93" s="431"/>
      <c r="AA93" s="431"/>
      <c r="AB93" s="431"/>
      <c r="AC93" s="431"/>
      <c r="AD93" s="431"/>
      <c r="AE93" s="431"/>
      <c r="AF93" s="431"/>
      <c r="AG93" s="432"/>
      <c r="AH93" s="453"/>
      <c r="AI93" s="27"/>
    </row>
    <row r="94" spans="1:35" ht="15" customHeight="1" thickTop="1">
      <c r="A94" s="26"/>
      <c r="B94" s="458"/>
      <c r="C94" s="459"/>
      <c r="D94" s="459"/>
      <c r="E94" s="459"/>
      <c r="F94" s="459"/>
      <c r="G94" s="460"/>
      <c r="H94" s="172"/>
      <c r="I94" s="183"/>
      <c r="J94" s="183"/>
      <c r="K94" s="183"/>
      <c r="L94" s="409"/>
      <c r="M94" s="410"/>
      <c r="N94" s="410"/>
      <c r="O94" s="410"/>
      <c r="P94" s="410"/>
      <c r="Q94" s="410"/>
      <c r="R94" s="410"/>
      <c r="S94" s="410"/>
      <c r="T94" s="411"/>
      <c r="U94" s="174"/>
      <c r="V94" s="437"/>
      <c r="W94" s="433"/>
      <c r="X94" s="434"/>
      <c r="Y94" s="434"/>
      <c r="Z94" s="434"/>
      <c r="AA94" s="434"/>
      <c r="AB94" s="434"/>
      <c r="AC94" s="434"/>
      <c r="AD94" s="434"/>
      <c r="AE94" s="434"/>
      <c r="AF94" s="434"/>
      <c r="AG94" s="435"/>
      <c r="AH94" s="453"/>
      <c r="AI94" s="27"/>
    </row>
    <row r="95" spans="1:35" ht="15" customHeight="1">
      <c r="A95" s="26"/>
      <c r="B95" s="461"/>
      <c r="C95" s="462"/>
      <c r="D95" s="462"/>
      <c r="E95" s="462"/>
      <c r="F95" s="462"/>
      <c r="G95" s="463"/>
      <c r="H95" s="175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7"/>
      <c r="V95" s="438"/>
      <c r="W95" s="439"/>
      <c r="X95" s="439"/>
      <c r="Y95" s="439"/>
      <c r="Z95" s="439"/>
      <c r="AA95" s="439"/>
      <c r="AB95" s="439"/>
      <c r="AC95" s="439"/>
      <c r="AD95" s="439"/>
      <c r="AE95" s="439"/>
      <c r="AF95" s="439"/>
      <c r="AG95" s="439"/>
      <c r="AH95" s="454"/>
      <c r="AI95" s="27"/>
    </row>
    <row r="96" spans="1:35" ht="15" customHeight="1" thickBot="1">
      <c r="A96" s="26"/>
      <c r="B96" s="455" t="s">
        <v>160</v>
      </c>
      <c r="C96" s="456"/>
      <c r="D96" s="456"/>
      <c r="E96" s="456"/>
      <c r="F96" s="456"/>
      <c r="G96" s="457"/>
      <c r="H96" s="178"/>
      <c r="I96" s="178"/>
      <c r="J96" s="178"/>
      <c r="K96" s="178"/>
      <c r="L96" s="178"/>
      <c r="M96" s="178"/>
      <c r="N96" s="179"/>
      <c r="O96" s="179"/>
      <c r="P96" s="179"/>
      <c r="Q96" s="179"/>
      <c r="R96" s="179"/>
      <c r="S96" s="179"/>
      <c r="T96" s="179"/>
      <c r="U96" s="179"/>
      <c r="V96" s="436"/>
      <c r="W96" s="439"/>
      <c r="X96" s="439"/>
      <c r="Y96" s="439"/>
      <c r="Z96" s="439"/>
      <c r="AA96" s="439"/>
      <c r="AB96" s="439"/>
      <c r="AC96" s="439"/>
      <c r="AD96" s="439"/>
      <c r="AE96" s="439"/>
      <c r="AF96" s="439"/>
      <c r="AG96" s="439"/>
      <c r="AH96" s="452"/>
      <c r="AI96" s="27"/>
    </row>
    <row r="97" spans="1:35" ht="15" customHeight="1" thickTop="1" thickBot="1">
      <c r="A97" s="26"/>
      <c r="B97" s="458"/>
      <c r="C97" s="459"/>
      <c r="D97" s="459"/>
      <c r="E97" s="459"/>
      <c r="F97" s="459"/>
      <c r="G97" s="460"/>
      <c r="H97" s="172"/>
      <c r="I97" s="9"/>
      <c r="J97" s="187" t="s">
        <v>124</v>
      </c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74"/>
      <c r="V97" s="437"/>
      <c r="W97" s="427"/>
      <c r="X97" s="428"/>
      <c r="Y97" s="428"/>
      <c r="Z97" s="428"/>
      <c r="AA97" s="428"/>
      <c r="AB97" s="428"/>
      <c r="AC97" s="428"/>
      <c r="AD97" s="428"/>
      <c r="AE97" s="428"/>
      <c r="AF97" s="428"/>
      <c r="AG97" s="429"/>
      <c r="AH97" s="453"/>
      <c r="AI97" s="27"/>
    </row>
    <row r="98" spans="1:35" ht="15" customHeight="1" thickTop="1" thickBot="1">
      <c r="A98" s="26"/>
      <c r="B98" s="458"/>
      <c r="C98" s="459"/>
      <c r="D98" s="459"/>
      <c r="E98" s="459"/>
      <c r="F98" s="459"/>
      <c r="G98" s="460"/>
      <c r="H98" s="172"/>
      <c r="I98" s="9"/>
      <c r="J98" s="187" t="s">
        <v>125</v>
      </c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74"/>
      <c r="V98" s="437"/>
      <c r="W98" s="430"/>
      <c r="X98" s="431"/>
      <c r="Y98" s="431"/>
      <c r="Z98" s="431"/>
      <c r="AA98" s="431"/>
      <c r="AB98" s="431"/>
      <c r="AC98" s="431"/>
      <c r="AD98" s="431"/>
      <c r="AE98" s="431"/>
      <c r="AF98" s="431"/>
      <c r="AG98" s="432"/>
      <c r="AH98" s="453"/>
      <c r="AI98" s="27"/>
    </row>
    <row r="99" spans="1:35" ht="15" customHeight="1" thickTop="1" thickBot="1">
      <c r="A99" s="26"/>
      <c r="B99" s="458"/>
      <c r="C99" s="459"/>
      <c r="D99" s="459"/>
      <c r="E99" s="459"/>
      <c r="F99" s="459"/>
      <c r="G99" s="460"/>
      <c r="H99" s="172"/>
      <c r="I99" s="9"/>
      <c r="J99" s="187" t="s">
        <v>126</v>
      </c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74"/>
      <c r="V99" s="437"/>
      <c r="W99" s="430"/>
      <c r="X99" s="431"/>
      <c r="Y99" s="431"/>
      <c r="Z99" s="431"/>
      <c r="AA99" s="431"/>
      <c r="AB99" s="431"/>
      <c r="AC99" s="431"/>
      <c r="AD99" s="431"/>
      <c r="AE99" s="431"/>
      <c r="AF99" s="431"/>
      <c r="AG99" s="432"/>
      <c r="AH99" s="453"/>
      <c r="AI99" s="27"/>
    </row>
    <row r="100" spans="1:35" ht="15" customHeight="1" thickTop="1" thickBot="1">
      <c r="A100" s="26"/>
      <c r="B100" s="458"/>
      <c r="C100" s="459"/>
      <c r="D100" s="459"/>
      <c r="E100" s="459"/>
      <c r="F100" s="459"/>
      <c r="G100" s="460"/>
      <c r="H100" s="172"/>
      <c r="I100" s="9"/>
      <c r="J100" s="187" t="s">
        <v>85</v>
      </c>
      <c r="K100" s="183"/>
      <c r="L100" s="403"/>
      <c r="M100" s="404"/>
      <c r="N100" s="404"/>
      <c r="O100" s="404"/>
      <c r="P100" s="404"/>
      <c r="Q100" s="404"/>
      <c r="R100" s="404"/>
      <c r="S100" s="404"/>
      <c r="T100" s="405"/>
      <c r="U100" s="174"/>
      <c r="V100" s="437"/>
      <c r="W100" s="430"/>
      <c r="X100" s="431"/>
      <c r="Y100" s="431"/>
      <c r="Z100" s="431"/>
      <c r="AA100" s="431"/>
      <c r="AB100" s="431"/>
      <c r="AC100" s="431"/>
      <c r="AD100" s="431"/>
      <c r="AE100" s="431"/>
      <c r="AF100" s="431"/>
      <c r="AG100" s="432"/>
      <c r="AH100" s="453"/>
      <c r="AI100" s="27"/>
    </row>
    <row r="101" spans="1:35" ht="15" customHeight="1" thickTop="1">
      <c r="A101" s="26"/>
      <c r="B101" s="458"/>
      <c r="C101" s="459"/>
      <c r="D101" s="459"/>
      <c r="E101" s="459"/>
      <c r="F101" s="459"/>
      <c r="G101" s="460"/>
      <c r="H101" s="172"/>
      <c r="I101" s="183"/>
      <c r="J101" s="183"/>
      <c r="K101" s="183"/>
      <c r="L101" s="409"/>
      <c r="M101" s="410"/>
      <c r="N101" s="410"/>
      <c r="O101" s="410"/>
      <c r="P101" s="410"/>
      <c r="Q101" s="410"/>
      <c r="R101" s="410"/>
      <c r="S101" s="410"/>
      <c r="T101" s="411"/>
      <c r="U101" s="174"/>
      <c r="V101" s="437"/>
      <c r="W101" s="433"/>
      <c r="X101" s="434"/>
      <c r="Y101" s="434"/>
      <c r="Z101" s="434"/>
      <c r="AA101" s="434"/>
      <c r="AB101" s="434"/>
      <c r="AC101" s="434"/>
      <c r="AD101" s="434"/>
      <c r="AE101" s="434"/>
      <c r="AF101" s="434"/>
      <c r="AG101" s="435"/>
      <c r="AH101" s="453"/>
      <c r="AI101" s="27"/>
    </row>
    <row r="102" spans="1:35" ht="15" customHeight="1">
      <c r="A102" s="26"/>
      <c r="B102" s="461"/>
      <c r="C102" s="462"/>
      <c r="D102" s="462"/>
      <c r="E102" s="462"/>
      <c r="F102" s="462"/>
      <c r="G102" s="463"/>
      <c r="H102" s="175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  <c r="S102" s="176"/>
      <c r="T102" s="176"/>
      <c r="U102" s="177"/>
      <c r="V102" s="438"/>
      <c r="W102" s="439"/>
      <c r="X102" s="439"/>
      <c r="Y102" s="439"/>
      <c r="Z102" s="439"/>
      <c r="AA102" s="439"/>
      <c r="AB102" s="439"/>
      <c r="AC102" s="439"/>
      <c r="AD102" s="439"/>
      <c r="AE102" s="439"/>
      <c r="AF102" s="439"/>
      <c r="AG102" s="439"/>
      <c r="AH102" s="454"/>
      <c r="AI102" s="27"/>
    </row>
    <row r="103" spans="1:35" ht="15" customHeight="1" thickBot="1">
      <c r="A103" s="26"/>
      <c r="B103" s="455" t="s">
        <v>168</v>
      </c>
      <c r="C103" s="456"/>
      <c r="D103" s="456"/>
      <c r="E103" s="456"/>
      <c r="F103" s="456"/>
      <c r="G103" s="457"/>
      <c r="H103" s="178"/>
      <c r="I103" s="178"/>
      <c r="J103" s="178"/>
      <c r="K103" s="178"/>
      <c r="L103" s="178"/>
      <c r="M103" s="178"/>
      <c r="N103" s="179"/>
      <c r="O103" s="179"/>
      <c r="P103" s="179"/>
      <c r="Q103" s="179"/>
      <c r="R103" s="179"/>
      <c r="S103" s="179"/>
      <c r="T103" s="179"/>
      <c r="U103" s="179"/>
      <c r="V103" s="436"/>
      <c r="W103" s="439"/>
      <c r="X103" s="439"/>
      <c r="Y103" s="439"/>
      <c r="Z103" s="439"/>
      <c r="AA103" s="439"/>
      <c r="AB103" s="439"/>
      <c r="AC103" s="439"/>
      <c r="AD103" s="439"/>
      <c r="AE103" s="439"/>
      <c r="AF103" s="439"/>
      <c r="AG103" s="439"/>
      <c r="AH103" s="452"/>
      <c r="AI103" s="27"/>
    </row>
    <row r="104" spans="1:35" ht="15" customHeight="1" thickTop="1" thickBot="1">
      <c r="A104" s="26"/>
      <c r="B104" s="458"/>
      <c r="C104" s="459"/>
      <c r="D104" s="459"/>
      <c r="E104" s="459"/>
      <c r="F104" s="459"/>
      <c r="G104" s="460"/>
      <c r="H104" s="172"/>
      <c r="I104" s="9"/>
      <c r="J104" s="187" t="s">
        <v>124</v>
      </c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74"/>
      <c r="V104" s="437"/>
      <c r="W104" s="427"/>
      <c r="X104" s="428"/>
      <c r="Y104" s="428"/>
      <c r="Z104" s="428"/>
      <c r="AA104" s="428"/>
      <c r="AB104" s="428"/>
      <c r="AC104" s="428"/>
      <c r="AD104" s="428"/>
      <c r="AE104" s="428"/>
      <c r="AF104" s="428"/>
      <c r="AG104" s="429"/>
      <c r="AH104" s="453"/>
      <c r="AI104" s="27"/>
    </row>
    <row r="105" spans="1:35" ht="15" customHeight="1" thickTop="1" thickBot="1">
      <c r="A105" s="26"/>
      <c r="B105" s="458"/>
      <c r="C105" s="459"/>
      <c r="D105" s="459"/>
      <c r="E105" s="459"/>
      <c r="F105" s="459"/>
      <c r="G105" s="460"/>
      <c r="H105" s="172"/>
      <c r="I105" s="9"/>
      <c r="J105" s="187" t="s">
        <v>125</v>
      </c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74"/>
      <c r="V105" s="437"/>
      <c r="W105" s="430"/>
      <c r="X105" s="431"/>
      <c r="Y105" s="431"/>
      <c r="Z105" s="431"/>
      <c r="AA105" s="431"/>
      <c r="AB105" s="431"/>
      <c r="AC105" s="431"/>
      <c r="AD105" s="431"/>
      <c r="AE105" s="431"/>
      <c r="AF105" s="431"/>
      <c r="AG105" s="432"/>
      <c r="AH105" s="453"/>
      <c r="AI105" s="27"/>
    </row>
    <row r="106" spans="1:35" ht="15" customHeight="1" thickTop="1" thickBot="1">
      <c r="A106" s="26"/>
      <c r="B106" s="458"/>
      <c r="C106" s="459"/>
      <c r="D106" s="459"/>
      <c r="E106" s="459"/>
      <c r="F106" s="459"/>
      <c r="G106" s="460"/>
      <c r="H106" s="172"/>
      <c r="I106" s="9"/>
      <c r="J106" s="187" t="s">
        <v>126</v>
      </c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74"/>
      <c r="V106" s="437"/>
      <c r="W106" s="430"/>
      <c r="X106" s="431"/>
      <c r="Y106" s="431"/>
      <c r="Z106" s="431"/>
      <c r="AA106" s="431"/>
      <c r="AB106" s="431"/>
      <c r="AC106" s="431"/>
      <c r="AD106" s="431"/>
      <c r="AE106" s="431"/>
      <c r="AF106" s="431"/>
      <c r="AG106" s="432"/>
      <c r="AH106" s="453"/>
      <c r="AI106" s="27"/>
    </row>
    <row r="107" spans="1:35" ht="15" customHeight="1" thickTop="1" thickBot="1">
      <c r="A107" s="26"/>
      <c r="B107" s="458"/>
      <c r="C107" s="459"/>
      <c r="D107" s="459"/>
      <c r="E107" s="459"/>
      <c r="F107" s="459"/>
      <c r="G107" s="460"/>
      <c r="H107" s="172"/>
      <c r="I107" s="9"/>
      <c r="J107" s="187" t="s">
        <v>85</v>
      </c>
      <c r="K107" s="183"/>
      <c r="L107" s="403"/>
      <c r="M107" s="404"/>
      <c r="N107" s="404"/>
      <c r="O107" s="404"/>
      <c r="P107" s="404"/>
      <c r="Q107" s="404"/>
      <c r="R107" s="404"/>
      <c r="S107" s="404"/>
      <c r="T107" s="405"/>
      <c r="U107" s="174"/>
      <c r="V107" s="437"/>
      <c r="W107" s="430"/>
      <c r="X107" s="431"/>
      <c r="Y107" s="431"/>
      <c r="Z107" s="431"/>
      <c r="AA107" s="431"/>
      <c r="AB107" s="431"/>
      <c r="AC107" s="431"/>
      <c r="AD107" s="431"/>
      <c r="AE107" s="431"/>
      <c r="AF107" s="431"/>
      <c r="AG107" s="432"/>
      <c r="AH107" s="453"/>
      <c r="AI107" s="27"/>
    </row>
    <row r="108" spans="1:35" ht="15" customHeight="1" thickTop="1">
      <c r="A108" s="26"/>
      <c r="B108" s="458"/>
      <c r="C108" s="459"/>
      <c r="D108" s="459"/>
      <c r="E108" s="459"/>
      <c r="F108" s="459"/>
      <c r="G108" s="460"/>
      <c r="H108" s="172"/>
      <c r="I108" s="183"/>
      <c r="J108" s="183"/>
      <c r="K108" s="183"/>
      <c r="L108" s="409"/>
      <c r="M108" s="410"/>
      <c r="N108" s="410"/>
      <c r="O108" s="410"/>
      <c r="P108" s="410"/>
      <c r="Q108" s="410"/>
      <c r="R108" s="410"/>
      <c r="S108" s="410"/>
      <c r="T108" s="411"/>
      <c r="U108" s="174"/>
      <c r="V108" s="437"/>
      <c r="W108" s="433"/>
      <c r="X108" s="434"/>
      <c r="Y108" s="434"/>
      <c r="Z108" s="434"/>
      <c r="AA108" s="434"/>
      <c r="AB108" s="434"/>
      <c r="AC108" s="434"/>
      <c r="AD108" s="434"/>
      <c r="AE108" s="434"/>
      <c r="AF108" s="434"/>
      <c r="AG108" s="435"/>
      <c r="AH108" s="453"/>
      <c r="AI108" s="27"/>
    </row>
    <row r="109" spans="1:35" ht="15" customHeight="1">
      <c r="A109" s="26"/>
      <c r="B109" s="461"/>
      <c r="C109" s="462"/>
      <c r="D109" s="462"/>
      <c r="E109" s="462"/>
      <c r="F109" s="462"/>
      <c r="G109" s="463"/>
      <c r="H109" s="175"/>
      <c r="I109" s="176"/>
      <c r="J109" s="176"/>
      <c r="K109" s="176"/>
      <c r="L109" s="176"/>
      <c r="M109" s="176"/>
      <c r="N109" s="176"/>
      <c r="O109" s="176"/>
      <c r="P109" s="176"/>
      <c r="Q109" s="176"/>
      <c r="R109" s="176"/>
      <c r="S109" s="176"/>
      <c r="T109" s="176"/>
      <c r="U109" s="177"/>
      <c r="V109" s="438"/>
      <c r="W109" s="439"/>
      <c r="X109" s="439"/>
      <c r="Y109" s="439"/>
      <c r="Z109" s="439"/>
      <c r="AA109" s="439"/>
      <c r="AB109" s="439"/>
      <c r="AC109" s="439"/>
      <c r="AD109" s="439"/>
      <c r="AE109" s="439"/>
      <c r="AF109" s="439"/>
      <c r="AG109" s="439"/>
      <c r="AH109" s="454"/>
      <c r="AI109" s="27"/>
    </row>
    <row r="110" spans="1:35" ht="15" customHeight="1" thickBot="1">
      <c r="A110" s="26"/>
      <c r="B110" s="475" t="s">
        <v>161</v>
      </c>
      <c r="C110" s="476"/>
      <c r="D110" s="476"/>
      <c r="E110" s="476"/>
      <c r="F110" s="476"/>
      <c r="G110" s="477"/>
      <c r="H110" s="178"/>
      <c r="I110" s="178"/>
      <c r="J110" s="178"/>
      <c r="K110" s="178"/>
      <c r="L110" s="178"/>
      <c r="M110" s="178"/>
      <c r="N110" s="179"/>
      <c r="O110" s="179"/>
      <c r="P110" s="179"/>
      <c r="Q110" s="179"/>
      <c r="R110" s="179"/>
      <c r="S110" s="179"/>
      <c r="T110" s="179"/>
      <c r="U110" s="179"/>
      <c r="V110" s="436"/>
      <c r="W110" s="439"/>
      <c r="X110" s="439"/>
      <c r="Y110" s="439"/>
      <c r="Z110" s="439"/>
      <c r="AA110" s="439"/>
      <c r="AB110" s="439"/>
      <c r="AC110" s="439"/>
      <c r="AD110" s="439"/>
      <c r="AE110" s="439"/>
      <c r="AF110" s="439"/>
      <c r="AG110" s="439"/>
      <c r="AH110" s="452"/>
      <c r="AI110" s="27"/>
    </row>
    <row r="111" spans="1:35" ht="15" customHeight="1" thickTop="1" thickBot="1">
      <c r="A111" s="26"/>
      <c r="B111" s="478"/>
      <c r="C111" s="479"/>
      <c r="D111" s="479"/>
      <c r="E111" s="479"/>
      <c r="F111" s="479"/>
      <c r="G111" s="480"/>
      <c r="H111" s="172"/>
      <c r="I111" s="9"/>
      <c r="J111" s="187" t="s">
        <v>124</v>
      </c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74"/>
      <c r="V111" s="437"/>
      <c r="W111" s="427"/>
      <c r="X111" s="428"/>
      <c r="Y111" s="428"/>
      <c r="Z111" s="428"/>
      <c r="AA111" s="428"/>
      <c r="AB111" s="428"/>
      <c r="AC111" s="428"/>
      <c r="AD111" s="428"/>
      <c r="AE111" s="428"/>
      <c r="AF111" s="428"/>
      <c r="AG111" s="429"/>
      <c r="AH111" s="453"/>
      <c r="AI111" s="27"/>
    </row>
    <row r="112" spans="1:35" ht="15" customHeight="1" thickTop="1" thickBot="1">
      <c r="A112" s="26"/>
      <c r="B112" s="464"/>
      <c r="C112" s="465"/>
      <c r="D112" s="465"/>
      <c r="E112" s="465"/>
      <c r="F112" s="465"/>
      <c r="G112" s="466"/>
      <c r="H112" s="172"/>
      <c r="I112" s="9"/>
      <c r="J112" s="187" t="s">
        <v>125</v>
      </c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74"/>
      <c r="V112" s="437"/>
      <c r="W112" s="430"/>
      <c r="X112" s="431"/>
      <c r="Y112" s="431"/>
      <c r="Z112" s="431"/>
      <c r="AA112" s="431"/>
      <c r="AB112" s="431"/>
      <c r="AC112" s="431"/>
      <c r="AD112" s="431"/>
      <c r="AE112" s="431"/>
      <c r="AF112" s="431"/>
      <c r="AG112" s="432"/>
      <c r="AH112" s="453"/>
      <c r="AI112" s="27"/>
    </row>
    <row r="113" spans="1:35" ht="15" customHeight="1" thickTop="1" thickBot="1">
      <c r="A113" s="26"/>
      <c r="B113" s="467"/>
      <c r="C113" s="468"/>
      <c r="D113" s="468"/>
      <c r="E113" s="468"/>
      <c r="F113" s="468"/>
      <c r="G113" s="469"/>
      <c r="H113" s="172"/>
      <c r="I113" s="9"/>
      <c r="J113" s="187" t="s">
        <v>126</v>
      </c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74"/>
      <c r="V113" s="437"/>
      <c r="W113" s="430"/>
      <c r="X113" s="431"/>
      <c r="Y113" s="431"/>
      <c r="Z113" s="431"/>
      <c r="AA113" s="431"/>
      <c r="AB113" s="431"/>
      <c r="AC113" s="431"/>
      <c r="AD113" s="431"/>
      <c r="AE113" s="431"/>
      <c r="AF113" s="431"/>
      <c r="AG113" s="432"/>
      <c r="AH113" s="453"/>
      <c r="AI113" s="27"/>
    </row>
    <row r="114" spans="1:35" ht="15" customHeight="1" thickTop="1" thickBot="1">
      <c r="A114" s="26"/>
      <c r="B114" s="467"/>
      <c r="C114" s="468"/>
      <c r="D114" s="468"/>
      <c r="E114" s="468"/>
      <c r="F114" s="468"/>
      <c r="G114" s="469"/>
      <c r="H114" s="172"/>
      <c r="I114" s="9"/>
      <c r="J114" s="187" t="s">
        <v>85</v>
      </c>
      <c r="K114" s="183"/>
      <c r="L114" s="403"/>
      <c r="M114" s="404"/>
      <c r="N114" s="404"/>
      <c r="O114" s="404"/>
      <c r="P114" s="404"/>
      <c r="Q114" s="404"/>
      <c r="R114" s="404"/>
      <c r="S114" s="404"/>
      <c r="T114" s="405"/>
      <c r="U114" s="174"/>
      <c r="V114" s="437"/>
      <c r="W114" s="430"/>
      <c r="X114" s="431"/>
      <c r="Y114" s="431"/>
      <c r="Z114" s="431"/>
      <c r="AA114" s="431"/>
      <c r="AB114" s="431"/>
      <c r="AC114" s="431"/>
      <c r="AD114" s="431"/>
      <c r="AE114" s="431"/>
      <c r="AF114" s="431"/>
      <c r="AG114" s="432"/>
      <c r="AH114" s="453"/>
      <c r="AI114" s="27"/>
    </row>
    <row r="115" spans="1:35" ht="15" customHeight="1" thickTop="1">
      <c r="A115" s="26"/>
      <c r="B115" s="467"/>
      <c r="C115" s="468"/>
      <c r="D115" s="468"/>
      <c r="E115" s="468"/>
      <c r="F115" s="468"/>
      <c r="G115" s="469"/>
      <c r="H115" s="172"/>
      <c r="I115" s="183"/>
      <c r="J115" s="183"/>
      <c r="K115" s="183"/>
      <c r="L115" s="409"/>
      <c r="M115" s="410"/>
      <c r="N115" s="410"/>
      <c r="O115" s="410"/>
      <c r="P115" s="410"/>
      <c r="Q115" s="410"/>
      <c r="R115" s="410"/>
      <c r="S115" s="410"/>
      <c r="T115" s="411"/>
      <c r="U115" s="174"/>
      <c r="V115" s="437"/>
      <c r="W115" s="433"/>
      <c r="X115" s="434"/>
      <c r="Y115" s="434"/>
      <c r="Z115" s="434"/>
      <c r="AA115" s="434"/>
      <c r="AB115" s="434"/>
      <c r="AC115" s="434"/>
      <c r="AD115" s="434"/>
      <c r="AE115" s="434"/>
      <c r="AF115" s="434"/>
      <c r="AG115" s="435"/>
      <c r="AH115" s="453"/>
      <c r="AI115" s="27"/>
    </row>
    <row r="116" spans="1:35" ht="15" customHeight="1">
      <c r="A116" s="26"/>
      <c r="B116" s="470"/>
      <c r="C116" s="471"/>
      <c r="D116" s="471"/>
      <c r="E116" s="471"/>
      <c r="F116" s="471"/>
      <c r="G116" s="472"/>
      <c r="H116" s="175"/>
      <c r="I116" s="176"/>
      <c r="J116" s="176"/>
      <c r="K116" s="176"/>
      <c r="L116" s="176"/>
      <c r="M116" s="176"/>
      <c r="N116" s="176"/>
      <c r="O116" s="176"/>
      <c r="P116" s="176"/>
      <c r="Q116" s="176"/>
      <c r="R116" s="176"/>
      <c r="S116" s="176"/>
      <c r="T116" s="176"/>
      <c r="U116" s="177"/>
      <c r="V116" s="438"/>
      <c r="W116" s="439"/>
      <c r="X116" s="439"/>
      <c r="Y116" s="439"/>
      <c r="Z116" s="439"/>
      <c r="AA116" s="439"/>
      <c r="AB116" s="439"/>
      <c r="AC116" s="439"/>
      <c r="AD116" s="439"/>
      <c r="AE116" s="439"/>
      <c r="AF116" s="439"/>
      <c r="AG116" s="439"/>
      <c r="AH116" s="454"/>
      <c r="AI116" s="27"/>
    </row>
    <row r="117" spans="1:35" ht="15" customHeight="1" thickBot="1">
      <c r="A117" s="28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30"/>
    </row>
  </sheetData>
  <sheetProtection sheet="1"/>
  <mergeCells count="113">
    <mergeCell ref="B12:G18"/>
    <mergeCell ref="V12:V18"/>
    <mergeCell ref="D4:S4"/>
    <mergeCell ref="T4:AI4"/>
    <mergeCell ref="D5:S5"/>
    <mergeCell ref="T5:AI5"/>
    <mergeCell ref="B11:G11"/>
    <mergeCell ref="H11:U11"/>
    <mergeCell ref="V11:AH11"/>
    <mergeCell ref="W12:AG12"/>
    <mergeCell ref="AH12:AH18"/>
    <mergeCell ref="W13:AG17"/>
    <mergeCell ref="L16:T17"/>
    <mergeCell ref="W18:AG18"/>
    <mergeCell ref="B19:G25"/>
    <mergeCell ref="V19:V25"/>
    <mergeCell ref="W19:AG19"/>
    <mergeCell ref="AH19:AH25"/>
    <mergeCell ref="W20:AG24"/>
    <mergeCell ref="L23:T24"/>
    <mergeCell ref="W25:AG25"/>
    <mergeCell ref="B26:G32"/>
    <mergeCell ref="V26:V32"/>
    <mergeCell ref="W26:AG26"/>
    <mergeCell ref="AH26:AH32"/>
    <mergeCell ref="W27:AG31"/>
    <mergeCell ref="L30:T31"/>
    <mergeCell ref="W32:AG32"/>
    <mergeCell ref="B33:G39"/>
    <mergeCell ref="V33:V39"/>
    <mergeCell ref="W33:AG33"/>
    <mergeCell ref="AH33:AH39"/>
    <mergeCell ref="W34:AG38"/>
    <mergeCell ref="L37:T38"/>
    <mergeCell ref="W39:AG39"/>
    <mergeCell ref="B40:G46"/>
    <mergeCell ref="V40:V46"/>
    <mergeCell ref="W40:AG40"/>
    <mergeCell ref="AH40:AH46"/>
    <mergeCell ref="W41:AG45"/>
    <mergeCell ref="L44:T45"/>
    <mergeCell ref="W46:AG46"/>
    <mergeCell ref="B47:G53"/>
    <mergeCell ref="V47:V53"/>
    <mergeCell ref="W47:AG47"/>
    <mergeCell ref="AH47:AH53"/>
    <mergeCell ref="W48:AG52"/>
    <mergeCell ref="L51:T52"/>
    <mergeCell ref="W53:AG53"/>
    <mergeCell ref="B54:G60"/>
    <mergeCell ref="V54:V60"/>
    <mergeCell ref="W54:AG54"/>
    <mergeCell ref="AH54:AH60"/>
    <mergeCell ref="W55:AG59"/>
    <mergeCell ref="L58:T59"/>
    <mergeCell ref="W60:AG60"/>
    <mergeCell ref="B61:G67"/>
    <mergeCell ref="V61:V67"/>
    <mergeCell ref="W61:AG61"/>
    <mergeCell ref="AH61:AH67"/>
    <mergeCell ref="W62:AG66"/>
    <mergeCell ref="L65:T66"/>
    <mergeCell ref="W67:AG67"/>
    <mergeCell ref="B75:G81"/>
    <mergeCell ref="V75:V81"/>
    <mergeCell ref="W75:AG75"/>
    <mergeCell ref="AH75:AH81"/>
    <mergeCell ref="W76:AG80"/>
    <mergeCell ref="L79:T80"/>
    <mergeCell ref="W81:AG81"/>
    <mergeCell ref="W103:AG103"/>
    <mergeCell ref="AH103:AH109"/>
    <mergeCell ref="W104:AG108"/>
    <mergeCell ref="L107:T108"/>
    <mergeCell ref="W109:AG109"/>
    <mergeCell ref="B82:G88"/>
    <mergeCell ref="V82:V88"/>
    <mergeCell ref="W82:AG82"/>
    <mergeCell ref="AH82:AH88"/>
    <mergeCell ref="W83:AG87"/>
    <mergeCell ref="L86:T87"/>
    <mergeCell ref="W88:AG88"/>
    <mergeCell ref="B89:G95"/>
    <mergeCell ref="V89:V95"/>
    <mergeCell ref="W89:AG89"/>
    <mergeCell ref="AH89:AH95"/>
    <mergeCell ref="W90:AG94"/>
    <mergeCell ref="L93:T94"/>
    <mergeCell ref="W95:AG95"/>
    <mergeCell ref="B110:G111"/>
    <mergeCell ref="V110:V116"/>
    <mergeCell ref="W110:AG110"/>
    <mergeCell ref="AH110:AH116"/>
    <mergeCell ref="W111:AG115"/>
    <mergeCell ref="B112:G116"/>
    <mergeCell ref="L114:T115"/>
    <mergeCell ref="W116:AG116"/>
    <mergeCell ref="B68:G74"/>
    <mergeCell ref="V68:V74"/>
    <mergeCell ref="W68:AG68"/>
    <mergeCell ref="AH68:AH74"/>
    <mergeCell ref="W69:AG73"/>
    <mergeCell ref="L72:T73"/>
    <mergeCell ref="W74:AG74"/>
    <mergeCell ref="B96:G102"/>
    <mergeCell ref="V96:V102"/>
    <mergeCell ref="W96:AG96"/>
    <mergeCell ref="AH96:AH102"/>
    <mergeCell ref="W97:AG101"/>
    <mergeCell ref="L100:T101"/>
    <mergeCell ref="W102:AG102"/>
    <mergeCell ref="B103:G109"/>
    <mergeCell ref="V103:V109"/>
  </mergeCells>
  <conditionalFormatting sqref="L16:T17">
    <cfRule type="expression" dxfId="38" priority="36" stopIfTrue="1">
      <formula>I16=""</formula>
    </cfRule>
  </conditionalFormatting>
  <conditionalFormatting sqref="L23:T24">
    <cfRule type="expression" dxfId="37" priority="35" stopIfTrue="1">
      <formula>I23=""</formula>
    </cfRule>
  </conditionalFormatting>
  <conditionalFormatting sqref="L30:T31">
    <cfRule type="expression" dxfId="36" priority="34" stopIfTrue="1">
      <formula>I30=""</formula>
    </cfRule>
  </conditionalFormatting>
  <conditionalFormatting sqref="L37:T38">
    <cfRule type="expression" dxfId="35" priority="33" stopIfTrue="1">
      <formula>I37=""</formula>
    </cfRule>
  </conditionalFormatting>
  <conditionalFormatting sqref="L44:T45">
    <cfRule type="expression" dxfId="34" priority="32" stopIfTrue="1">
      <formula>I44=""</formula>
    </cfRule>
  </conditionalFormatting>
  <conditionalFormatting sqref="L51:T52">
    <cfRule type="expression" dxfId="33" priority="31" stopIfTrue="1">
      <formula>I51=""</formula>
    </cfRule>
  </conditionalFormatting>
  <conditionalFormatting sqref="L58:T59">
    <cfRule type="expression" dxfId="32" priority="30" stopIfTrue="1">
      <formula>I58=""</formula>
    </cfRule>
  </conditionalFormatting>
  <conditionalFormatting sqref="L65:T66">
    <cfRule type="expression" dxfId="31" priority="29" stopIfTrue="1">
      <formula>I65=""</formula>
    </cfRule>
  </conditionalFormatting>
  <conditionalFormatting sqref="L72:T73">
    <cfRule type="expression" dxfId="30" priority="1" stopIfTrue="1">
      <formula>I72=""</formula>
    </cfRule>
  </conditionalFormatting>
  <conditionalFormatting sqref="L79:T80">
    <cfRule type="expression" dxfId="29" priority="28" stopIfTrue="1">
      <formula>I79=""</formula>
    </cfRule>
  </conditionalFormatting>
  <conditionalFormatting sqref="L86:T87">
    <cfRule type="expression" dxfId="28" priority="27" stopIfTrue="1">
      <formula>I86=""</formula>
    </cfRule>
  </conditionalFormatting>
  <conditionalFormatting sqref="L93:T94">
    <cfRule type="expression" dxfId="27" priority="26" stopIfTrue="1">
      <formula>I93=""</formula>
    </cfRule>
  </conditionalFormatting>
  <conditionalFormatting sqref="L100:T101">
    <cfRule type="expression" dxfId="26" priority="25" stopIfTrue="1">
      <formula>I100=""</formula>
    </cfRule>
  </conditionalFormatting>
  <conditionalFormatting sqref="L107:T108">
    <cfRule type="expression" dxfId="25" priority="24" stopIfTrue="1">
      <formula>I107=""</formula>
    </cfRule>
  </conditionalFormatting>
  <conditionalFormatting sqref="L114:T115">
    <cfRule type="expression" dxfId="24" priority="23" stopIfTrue="1">
      <formula>I114=""</formula>
    </cfRule>
  </conditionalFormatting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I350"/>
  <sheetViews>
    <sheetView workbookViewId="0">
      <pane ySplit="5" topLeftCell="A6" activePane="bottomLeft" state="frozen"/>
      <selection pane="bottomLeft" activeCell="AF356" sqref="AF356"/>
    </sheetView>
  </sheetViews>
  <sheetFormatPr defaultColWidth="2.85546875" defaultRowHeight="15" customHeight="1"/>
  <cols>
    <col min="1" max="16384" width="2.85546875" style="1"/>
  </cols>
  <sheetData>
    <row r="1" spans="1:35" ht="15" customHeight="1">
      <c r="A1" s="3" t="str">
        <f>Stampa!J2 &amp; " " &amp; Stampa!J3</f>
        <v>Istituto Comprensivo Statale Pietrasanta 2</v>
      </c>
      <c r="AI1" s="4" t="str">
        <f>Stampa!J37 &amp; " " &amp; Stampa!J38</f>
        <v xml:space="preserve">Scuola Statale  </v>
      </c>
    </row>
    <row r="2" spans="1:35" ht="22.5" customHeight="1">
      <c r="R2" s="19" t="s">
        <v>157</v>
      </c>
    </row>
    <row r="4" spans="1:35" ht="15" customHeight="1">
      <c r="C4" s="2" t="str">
        <f>IF(Modulo!AH4="F","Alunna","Alunno")</f>
        <v>Alunno</v>
      </c>
      <c r="D4" s="343" t="str">
        <f>IF(HOME!D4&lt;&gt;"",HOME!D4,"")</f>
        <v/>
      </c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5"/>
      <c r="T4" s="343" t="str">
        <f>IF(HOME!R4&lt;&gt;"",HOME!R4,"")</f>
        <v/>
      </c>
      <c r="U4" s="344"/>
      <c r="V4" s="344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5"/>
    </row>
    <row r="5" spans="1:35" ht="15" customHeight="1">
      <c r="D5" s="441" t="s">
        <v>4</v>
      </c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 t="s">
        <v>5</v>
      </c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1"/>
      <c r="AI5" s="441"/>
    </row>
    <row r="6" spans="1:35" ht="7.5" customHeight="1"/>
    <row r="9" spans="1:35" ht="15" customHeight="1" thickBot="1">
      <c r="A9" s="35" t="s">
        <v>52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ht="15" customHeight="1">
      <c r="A10" s="3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5"/>
    </row>
    <row r="11" spans="1:35" ht="15" customHeight="1">
      <c r="A11" s="26"/>
      <c r="B11" s="451"/>
      <c r="C11" s="451"/>
      <c r="D11" s="451"/>
      <c r="E11" s="451"/>
      <c r="F11" s="451"/>
      <c r="G11" s="451"/>
      <c r="H11" s="440" t="s">
        <v>156</v>
      </c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 t="s">
        <v>163</v>
      </c>
      <c r="V11" s="440"/>
      <c r="W11" s="440"/>
      <c r="X11" s="440"/>
      <c r="Y11" s="440"/>
      <c r="Z11" s="440"/>
      <c r="AA11" s="440"/>
      <c r="AB11" s="440"/>
      <c r="AC11" s="440"/>
      <c r="AD11" s="440"/>
      <c r="AE11" s="440"/>
      <c r="AF11" s="440"/>
      <c r="AG11" s="440"/>
      <c r="AH11" s="440"/>
      <c r="AI11" s="27"/>
    </row>
    <row r="12" spans="1:35" ht="15" customHeight="1" thickBot="1">
      <c r="A12" s="26"/>
      <c r="B12" s="442" t="s">
        <v>49</v>
      </c>
      <c r="C12" s="443"/>
      <c r="D12" s="443"/>
      <c r="E12" s="443"/>
      <c r="F12" s="443"/>
      <c r="G12" s="444"/>
      <c r="H12" s="178"/>
      <c r="I12" s="178"/>
      <c r="J12" s="178"/>
      <c r="K12" s="178"/>
      <c r="L12" s="178"/>
      <c r="M12" s="178"/>
      <c r="N12" s="178"/>
      <c r="O12" s="179"/>
      <c r="P12" s="179"/>
      <c r="Q12" s="179"/>
      <c r="R12" s="179"/>
      <c r="S12" s="179"/>
      <c r="T12" s="179"/>
      <c r="U12" s="180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2"/>
      <c r="AI12" s="27"/>
    </row>
    <row r="13" spans="1:35" ht="15" customHeight="1" thickTop="1" thickBot="1">
      <c r="A13" s="26"/>
      <c r="B13" s="445"/>
      <c r="C13" s="446"/>
      <c r="D13" s="446"/>
      <c r="E13" s="446"/>
      <c r="F13" s="446"/>
      <c r="G13" s="447"/>
      <c r="H13" s="183"/>
      <c r="I13" s="9"/>
      <c r="J13" s="184" t="s">
        <v>96</v>
      </c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72"/>
      <c r="V13" s="427"/>
      <c r="W13" s="428"/>
      <c r="X13" s="428"/>
      <c r="Y13" s="428"/>
      <c r="Z13" s="428"/>
      <c r="AA13" s="428"/>
      <c r="AB13" s="428"/>
      <c r="AC13" s="428"/>
      <c r="AD13" s="428"/>
      <c r="AE13" s="428"/>
      <c r="AF13" s="428"/>
      <c r="AG13" s="429"/>
      <c r="AH13" s="174"/>
      <c r="AI13" s="27"/>
    </row>
    <row r="14" spans="1:35" ht="15" customHeight="1" thickTop="1" thickBot="1">
      <c r="A14" s="26"/>
      <c r="B14" s="445"/>
      <c r="C14" s="446"/>
      <c r="D14" s="446"/>
      <c r="E14" s="446"/>
      <c r="F14" s="446"/>
      <c r="G14" s="447"/>
      <c r="H14" s="172"/>
      <c r="I14" s="9"/>
      <c r="J14" s="184" t="s">
        <v>97</v>
      </c>
      <c r="K14" s="183"/>
      <c r="L14" s="183"/>
      <c r="M14" s="183"/>
      <c r="N14" s="183"/>
      <c r="O14" s="183"/>
      <c r="P14" s="183"/>
      <c r="Q14" s="183"/>
      <c r="R14" s="183"/>
      <c r="S14" s="183"/>
      <c r="T14" s="174"/>
      <c r="U14" s="172"/>
      <c r="V14" s="430"/>
      <c r="W14" s="431"/>
      <c r="X14" s="431"/>
      <c r="Y14" s="431"/>
      <c r="Z14" s="431"/>
      <c r="AA14" s="431"/>
      <c r="AB14" s="431"/>
      <c r="AC14" s="431"/>
      <c r="AD14" s="431"/>
      <c r="AE14" s="431"/>
      <c r="AF14" s="431"/>
      <c r="AG14" s="432"/>
      <c r="AH14" s="174"/>
      <c r="AI14" s="27"/>
    </row>
    <row r="15" spans="1:35" ht="15" customHeight="1" thickTop="1" thickBot="1">
      <c r="A15" s="26"/>
      <c r="B15" s="445"/>
      <c r="C15" s="446"/>
      <c r="D15" s="446"/>
      <c r="E15" s="446"/>
      <c r="F15" s="446"/>
      <c r="G15" s="447"/>
      <c r="H15" s="172"/>
      <c r="I15" s="9"/>
      <c r="J15" s="184" t="s">
        <v>98</v>
      </c>
      <c r="K15" s="183"/>
      <c r="L15" s="183"/>
      <c r="M15" s="183"/>
      <c r="N15" s="183"/>
      <c r="O15" s="183"/>
      <c r="P15" s="183"/>
      <c r="Q15" s="183"/>
      <c r="R15" s="183"/>
      <c r="S15" s="183"/>
      <c r="T15" s="174"/>
      <c r="U15" s="172"/>
      <c r="V15" s="430"/>
      <c r="W15" s="431"/>
      <c r="X15" s="431"/>
      <c r="Y15" s="431"/>
      <c r="Z15" s="431"/>
      <c r="AA15" s="431"/>
      <c r="AB15" s="431"/>
      <c r="AC15" s="431"/>
      <c r="AD15" s="431"/>
      <c r="AE15" s="431"/>
      <c r="AF15" s="431"/>
      <c r="AG15" s="432"/>
      <c r="AH15" s="174"/>
      <c r="AI15" s="27"/>
    </row>
    <row r="16" spans="1:35" ht="15" customHeight="1" thickTop="1" thickBot="1">
      <c r="A16" s="26"/>
      <c r="B16" s="445"/>
      <c r="C16" s="446"/>
      <c r="D16" s="446"/>
      <c r="E16" s="446"/>
      <c r="F16" s="446"/>
      <c r="G16" s="447"/>
      <c r="H16" s="172"/>
      <c r="I16" s="9"/>
      <c r="J16" s="184" t="s">
        <v>85</v>
      </c>
      <c r="K16" s="183"/>
      <c r="L16" s="403"/>
      <c r="M16" s="404"/>
      <c r="N16" s="404"/>
      <c r="O16" s="404"/>
      <c r="P16" s="404"/>
      <c r="Q16" s="404"/>
      <c r="R16" s="404"/>
      <c r="S16" s="405"/>
      <c r="T16" s="174"/>
      <c r="U16" s="172"/>
      <c r="V16" s="430"/>
      <c r="W16" s="431"/>
      <c r="X16" s="431"/>
      <c r="Y16" s="431"/>
      <c r="Z16" s="431"/>
      <c r="AA16" s="431"/>
      <c r="AB16" s="431"/>
      <c r="AC16" s="431"/>
      <c r="AD16" s="431"/>
      <c r="AE16" s="431"/>
      <c r="AF16" s="431"/>
      <c r="AG16" s="432"/>
      <c r="AH16" s="174"/>
      <c r="AI16" s="27"/>
    </row>
    <row r="17" spans="1:35" ht="15" customHeight="1" thickTop="1">
      <c r="A17" s="26"/>
      <c r="B17" s="445"/>
      <c r="C17" s="446"/>
      <c r="D17" s="446"/>
      <c r="E17" s="446"/>
      <c r="F17" s="446"/>
      <c r="G17" s="447"/>
      <c r="H17" s="172"/>
      <c r="I17" s="183"/>
      <c r="J17" s="183"/>
      <c r="K17" s="183"/>
      <c r="L17" s="409"/>
      <c r="M17" s="410"/>
      <c r="N17" s="410"/>
      <c r="O17" s="410"/>
      <c r="P17" s="410"/>
      <c r="Q17" s="410"/>
      <c r="R17" s="410"/>
      <c r="S17" s="411"/>
      <c r="T17" s="174"/>
      <c r="U17" s="172"/>
      <c r="V17" s="433"/>
      <c r="W17" s="434"/>
      <c r="X17" s="434"/>
      <c r="Y17" s="434"/>
      <c r="Z17" s="434"/>
      <c r="AA17" s="434"/>
      <c r="AB17" s="434"/>
      <c r="AC17" s="434"/>
      <c r="AD17" s="434"/>
      <c r="AE17" s="434"/>
      <c r="AF17" s="434"/>
      <c r="AG17" s="435"/>
      <c r="AH17" s="174"/>
      <c r="AI17" s="27"/>
    </row>
    <row r="18" spans="1:35" ht="15" customHeight="1">
      <c r="A18" s="26"/>
      <c r="B18" s="448"/>
      <c r="C18" s="449"/>
      <c r="D18" s="449"/>
      <c r="E18" s="449"/>
      <c r="F18" s="449"/>
      <c r="G18" s="450"/>
      <c r="H18" s="175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7"/>
      <c r="U18" s="175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7"/>
      <c r="AI18" s="27"/>
    </row>
    <row r="19" spans="1:35" ht="15" customHeight="1" thickBot="1">
      <c r="A19" s="26"/>
      <c r="B19" s="442" t="s">
        <v>50</v>
      </c>
      <c r="C19" s="443"/>
      <c r="D19" s="443"/>
      <c r="E19" s="443"/>
      <c r="F19" s="443"/>
      <c r="G19" s="444"/>
      <c r="H19" s="178"/>
      <c r="I19" s="178"/>
      <c r="J19" s="178"/>
      <c r="K19" s="178"/>
      <c r="L19" s="178"/>
      <c r="M19" s="178"/>
      <c r="N19" s="178"/>
      <c r="O19" s="179"/>
      <c r="P19" s="179"/>
      <c r="Q19" s="179"/>
      <c r="R19" s="179"/>
      <c r="S19" s="179"/>
      <c r="T19" s="179"/>
      <c r="U19" s="180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2"/>
      <c r="AI19" s="27"/>
    </row>
    <row r="20" spans="1:35" ht="15" customHeight="1" thickTop="1" thickBot="1">
      <c r="A20" s="26"/>
      <c r="B20" s="445"/>
      <c r="C20" s="446"/>
      <c r="D20" s="446"/>
      <c r="E20" s="446"/>
      <c r="F20" s="446"/>
      <c r="G20" s="447"/>
      <c r="H20" s="183"/>
      <c r="I20" s="9"/>
      <c r="J20" s="184" t="s">
        <v>99</v>
      </c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72"/>
      <c r="V20" s="427"/>
      <c r="W20" s="428"/>
      <c r="X20" s="428"/>
      <c r="Y20" s="428"/>
      <c r="Z20" s="428"/>
      <c r="AA20" s="428"/>
      <c r="AB20" s="428"/>
      <c r="AC20" s="428"/>
      <c r="AD20" s="428"/>
      <c r="AE20" s="428"/>
      <c r="AF20" s="428"/>
      <c r="AG20" s="429"/>
      <c r="AH20" s="174"/>
      <c r="AI20" s="27"/>
    </row>
    <row r="21" spans="1:35" ht="15" customHeight="1" thickTop="1" thickBot="1">
      <c r="A21" s="26"/>
      <c r="B21" s="445"/>
      <c r="C21" s="446"/>
      <c r="D21" s="446"/>
      <c r="E21" s="446"/>
      <c r="F21" s="446"/>
      <c r="G21" s="447"/>
      <c r="H21" s="172"/>
      <c r="I21" s="9"/>
      <c r="J21" s="184" t="s">
        <v>100</v>
      </c>
      <c r="K21" s="183"/>
      <c r="L21" s="183"/>
      <c r="M21" s="183"/>
      <c r="N21" s="183"/>
      <c r="O21" s="183"/>
      <c r="P21" s="183"/>
      <c r="Q21" s="183"/>
      <c r="R21" s="183"/>
      <c r="S21" s="183"/>
      <c r="T21" s="174"/>
      <c r="U21" s="172"/>
      <c r="V21" s="430"/>
      <c r="W21" s="431"/>
      <c r="X21" s="431"/>
      <c r="Y21" s="431"/>
      <c r="Z21" s="431"/>
      <c r="AA21" s="431"/>
      <c r="AB21" s="431"/>
      <c r="AC21" s="431"/>
      <c r="AD21" s="431"/>
      <c r="AE21" s="431"/>
      <c r="AF21" s="431"/>
      <c r="AG21" s="432"/>
      <c r="AH21" s="174"/>
      <c r="AI21" s="27"/>
    </row>
    <row r="22" spans="1:35" ht="15" customHeight="1" thickTop="1" thickBot="1">
      <c r="A22" s="26"/>
      <c r="B22" s="445"/>
      <c r="C22" s="446"/>
      <c r="D22" s="446"/>
      <c r="E22" s="446"/>
      <c r="F22" s="446"/>
      <c r="G22" s="447"/>
      <c r="H22" s="172"/>
      <c r="I22" s="184"/>
      <c r="J22" s="184" t="str">
        <f xml:space="preserve"> IF(I21&lt;&gt;"","presenta:","")</f>
        <v/>
      </c>
      <c r="K22" s="183"/>
      <c r="L22" s="183"/>
      <c r="M22" s="183"/>
      <c r="N22" s="183"/>
      <c r="O22" s="183"/>
      <c r="P22" s="191"/>
      <c r="Q22" s="183"/>
      <c r="R22" s="183"/>
      <c r="S22" s="183"/>
      <c r="T22" s="174"/>
      <c r="U22" s="172"/>
      <c r="V22" s="430"/>
      <c r="W22" s="431"/>
      <c r="X22" s="431"/>
      <c r="Y22" s="431"/>
      <c r="Z22" s="431"/>
      <c r="AA22" s="431"/>
      <c r="AB22" s="431"/>
      <c r="AC22" s="431"/>
      <c r="AD22" s="431"/>
      <c r="AE22" s="431"/>
      <c r="AF22" s="431"/>
      <c r="AG22" s="432"/>
      <c r="AH22" s="174"/>
      <c r="AI22" s="27"/>
    </row>
    <row r="23" spans="1:35" ht="15" customHeight="1" thickTop="1" thickBot="1">
      <c r="A23" s="26"/>
      <c r="B23" s="445"/>
      <c r="C23" s="446"/>
      <c r="D23" s="446"/>
      <c r="E23" s="446"/>
      <c r="F23" s="446"/>
      <c r="G23" s="447"/>
      <c r="H23" s="172"/>
      <c r="I23" s="184"/>
      <c r="J23" s="9"/>
      <c r="K23" s="184" t="str">
        <f>IF(I$21&lt;&gt;""," confusioni","")</f>
        <v/>
      </c>
      <c r="L23" s="183"/>
      <c r="M23" s="183"/>
      <c r="N23" s="183"/>
      <c r="O23" s="508" t="str">
        <f>IF(I21&lt;&gt;"","}","")</f>
        <v/>
      </c>
      <c r="P23" s="508"/>
      <c r="Q23" s="496" t="str">
        <f>IF(I$21&lt;&gt;""," di lettere o sillabe","")</f>
        <v/>
      </c>
      <c r="R23" s="496"/>
      <c r="S23" s="496"/>
      <c r="T23" s="174"/>
      <c r="U23" s="172"/>
      <c r="V23" s="430"/>
      <c r="W23" s="431"/>
      <c r="X23" s="431"/>
      <c r="Y23" s="431"/>
      <c r="Z23" s="431"/>
      <c r="AA23" s="431"/>
      <c r="AB23" s="431"/>
      <c r="AC23" s="431"/>
      <c r="AD23" s="431"/>
      <c r="AE23" s="431"/>
      <c r="AF23" s="431"/>
      <c r="AG23" s="432"/>
      <c r="AH23" s="174"/>
      <c r="AI23" s="27"/>
    </row>
    <row r="24" spans="1:35" ht="15" customHeight="1" thickTop="1" thickBot="1">
      <c r="A24" s="26"/>
      <c r="B24" s="445"/>
      <c r="C24" s="446"/>
      <c r="D24" s="446"/>
      <c r="E24" s="446"/>
      <c r="F24" s="446"/>
      <c r="G24" s="447"/>
      <c r="H24" s="172"/>
      <c r="I24" s="184"/>
      <c r="J24" s="9"/>
      <c r="K24" s="184" t="str">
        <f>IF(I$21&lt;&gt;""," inversioni","")</f>
        <v/>
      </c>
      <c r="L24" s="183"/>
      <c r="M24" s="183"/>
      <c r="N24" s="183"/>
      <c r="O24" s="508"/>
      <c r="P24" s="508"/>
      <c r="Q24" s="496"/>
      <c r="R24" s="496"/>
      <c r="S24" s="496"/>
      <c r="T24" s="174"/>
      <c r="U24" s="172"/>
      <c r="V24" s="430"/>
      <c r="W24" s="431"/>
      <c r="X24" s="431"/>
      <c r="Y24" s="431"/>
      <c r="Z24" s="431"/>
      <c r="AA24" s="431"/>
      <c r="AB24" s="431"/>
      <c r="AC24" s="431"/>
      <c r="AD24" s="431"/>
      <c r="AE24" s="431"/>
      <c r="AF24" s="431"/>
      <c r="AG24" s="432"/>
      <c r="AH24" s="174"/>
      <c r="AI24" s="27"/>
    </row>
    <row r="25" spans="1:35" ht="15" customHeight="1" thickTop="1" thickBot="1">
      <c r="A25" s="26"/>
      <c r="B25" s="445"/>
      <c r="C25" s="446"/>
      <c r="D25" s="446"/>
      <c r="E25" s="446"/>
      <c r="F25" s="446"/>
      <c r="G25" s="447"/>
      <c r="H25" s="172"/>
      <c r="I25" s="184"/>
      <c r="J25" s="9"/>
      <c r="K25" s="184" t="str">
        <f>IF(I$21&lt;&gt;""," sostituzioni","")</f>
        <v/>
      </c>
      <c r="L25" s="183"/>
      <c r="M25" s="183"/>
      <c r="N25" s="183"/>
      <c r="O25" s="508"/>
      <c r="P25" s="508"/>
      <c r="Q25" s="496"/>
      <c r="R25" s="496"/>
      <c r="S25" s="496"/>
      <c r="T25" s="174"/>
      <c r="U25" s="172"/>
      <c r="V25" s="430"/>
      <c r="W25" s="431"/>
      <c r="X25" s="431"/>
      <c r="Y25" s="431"/>
      <c r="Z25" s="431"/>
      <c r="AA25" s="431"/>
      <c r="AB25" s="431"/>
      <c r="AC25" s="431"/>
      <c r="AD25" s="431"/>
      <c r="AE25" s="431"/>
      <c r="AF25" s="431"/>
      <c r="AG25" s="432"/>
      <c r="AH25" s="174"/>
      <c r="AI25" s="27"/>
    </row>
    <row r="26" spans="1:35" ht="15" customHeight="1" thickTop="1" thickBot="1">
      <c r="A26" s="26"/>
      <c r="B26" s="445"/>
      <c r="C26" s="446"/>
      <c r="D26" s="446"/>
      <c r="E26" s="446"/>
      <c r="F26" s="446"/>
      <c r="G26" s="447"/>
      <c r="H26" s="172"/>
      <c r="I26" s="184"/>
      <c r="J26" s="9"/>
      <c r="K26" s="184" t="str">
        <f>IF(I$21&lt;&gt;""," omissioni","")</f>
        <v/>
      </c>
      <c r="L26" s="183"/>
      <c r="M26" s="183"/>
      <c r="N26" s="183"/>
      <c r="O26" s="509"/>
      <c r="P26" s="509"/>
      <c r="Q26" s="511"/>
      <c r="R26" s="511"/>
      <c r="S26" s="511"/>
      <c r="T26" s="174"/>
      <c r="U26" s="172"/>
      <c r="V26" s="430"/>
      <c r="W26" s="431"/>
      <c r="X26" s="431"/>
      <c r="Y26" s="431"/>
      <c r="Z26" s="431"/>
      <c r="AA26" s="431"/>
      <c r="AB26" s="431"/>
      <c r="AC26" s="431"/>
      <c r="AD26" s="431"/>
      <c r="AE26" s="431"/>
      <c r="AF26" s="431"/>
      <c r="AG26" s="432"/>
      <c r="AH26" s="174"/>
      <c r="AI26" s="27"/>
    </row>
    <row r="27" spans="1:35" ht="15" customHeight="1" thickTop="1" thickBot="1">
      <c r="A27" s="26"/>
      <c r="B27" s="445"/>
      <c r="C27" s="446"/>
      <c r="D27" s="446"/>
      <c r="E27" s="446"/>
      <c r="F27" s="446"/>
      <c r="G27" s="447"/>
      <c r="H27" s="172"/>
      <c r="I27" s="184"/>
      <c r="J27" s="9"/>
      <c r="K27" s="184" t="str">
        <f>IF(I21&lt;&gt;""," altro…","")</f>
        <v/>
      </c>
      <c r="L27" s="183"/>
      <c r="M27" s="403"/>
      <c r="N27" s="404"/>
      <c r="O27" s="404"/>
      <c r="P27" s="404"/>
      <c r="Q27" s="404"/>
      <c r="R27" s="404"/>
      <c r="S27" s="405"/>
      <c r="T27" s="174"/>
      <c r="U27" s="172"/>
      <c r="V27" s="430"/>
      <c r="W27" s="431"/>
      <c r="X27" s="431"/>
      <c r="Y27" s="431"/>
      <c r="Z27" s="431"/>
      <c r="AA27" s="431"/>
      <c r="AB27" s="431"/>
      <c r="AC27" s="431"/>
      <c r="AD27" s="431"/>
      <c r="AE27" s="431"/>
      <c r="AF27" s="431"/>
      <c r="AG27" s="432"/>
      <c r="AH27" s="174"/>
      <c r="AI27" s="27"/>
    </row>
    <row r="28" spans="1:35" ht="15" customHeight="1" thickTop="1">
      <c r="A28" s="26"/>
      <c r="B28" s="445"/>
      <c r="C28" s="446"/>
      <c r="D28" s="446"/>
      <c r="E28" s="446"/>
      <c r="F28" s="446"/>
      <c r="G28" s="447"/>
      <c r="H28" s="172"/>
      <c r="I28" s="183"/>
      <c r="J28" s="183"/>
      <c r="K28" s="183"/>
      <c r="L28" s="183"/>
      <c r="M28" s="409"/>
      <c r="N28" s="410"/>
      <c r="O28" s="410"/>
      <c r="P28" s="410"/>
      <c r="Q28" s="410"/>
      <c r="R28" s="410"/>
      <c r="S28" s="411"/>
      <c r="T28" s="174"/>
      <c r="U28" s="172"/>
      <c r="V28" s="433"/>
      <c r="W28" s="434"/>
      <c r="X28" s="434"/>
      <c r="Y28" s="434"/>
      <c r="Z28" s="434"/>
      <c r="AA28" s="434"/>
      <c r="AB28" s="434"/>
      <c r="AC28" s="434"/>
      <c r="AD28" s="434"/>
      <c r="AE28" s="434"/>
      <c r="AF28" s="434"/>
      <c r="AG28" s="435"/>
      <c r="AH28" s="174"/>
      <c r="AI28" s="27"/>
    </row>
    <row r="29" spans="1:35" ht="15" customHeight="1">
      <c r="A29" s="26"/>
      <c r="B29" s="448"/>
      <c r="C29" s="449"/>
      <c r="D29" s="449"/>
      <c r="E29" s="449"/>
      <c r="F29" s="449"/>
      <c r="G29" s="450"/>
      <c r="H29" s="175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7"/>
      <c r="U29" s="175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7"/>
      <c r="AI29" s="27"/>
    </row>
    <row r="30" spans="1:35" ht="15" customHeight="1" thickBot="1">
      <c r="A30" s="26"/>
      <c r="B30" s="442" t="s">
        <v>51</v>
      </c>
      <c r="C30" s="443"/>
      <c r="D30" s="443"/>
      <c r="E30" s="443"/>
      <c r="F30" s="443"/>
      <c r="G30" s="444"/>
      <c r="H30" s="178"/>
      <c r="I30" s="178"/>
      <c r="J30" s="178"/>
      <c r="K30" s="178"/>
      <c r="L30" s="178"/>
      <c r="M30" s="178"/>
      <c r="N30" s="178"/>
      <c r="O30" s="179"/>
      <c r="P30" s="179"/>
      <c r="Q30" s="179"/>
      <c r="R30" s="179"/>
      <c r="S30" s="179"/>
      <c r="T30" s="179"/>
      <c r="U30" s="180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2"/>
      <c r="AI30" s="27"/>
    </row>
    <row r="31" spans="1:35" ht="15" customHeight="1" thickTop="1" thickBot="1">
      <c r="A31" s="26"/>
      <c r="B31" s="445"/>
      <c r="C31" s="446"/>
      <c r="D31" s="446"/>
      <c r="E31" s="446"/>
      <c r="F31" s="446"/>
      <c r="G31" s="447"/>
      <c r="H31" s="183"/>
      <c r="I31" s="9"/>
      <c r="J31" s="184" t="s">
        <v>101</v>
      </c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72"/>
      <c r="V31" s="483"/>
      <c r="W31" s="484"/>
      <c r="X31" s="484"/>
      <c r="Y31" s="484"/>
      <c r="Z31" s="484"/>
      <c r="AA31" s="484"/>
      <c r="AB31" s="484"/>
      <c r="AC31" s="484"/>
      <c r="AD31" s="484"/>
      <c r="AE31" s="484"/>
      <c r="AF31" s="484"/>
      <c r="AG31" s="485"/>
      <c r="AH31" s="174"/>
      <c r="AI31" s="27"/>
    </row>
    <row r="32" spans="1:35" ht="15" customHeight="1" thickTop="1" thickBot="1">
      <c r="A32" s="26"/>
      <c r="B32" s="445"/>
      <c r="C32" s="446"/>
      <c r="D32" s="446"/>
      <c r="E32" s="446"/>
      <c r="F32" s="446"/>
      <c r="G32" s="447"/>
      <c r="H32" s="172"/>
      <c r="I32" s="9"/>
      <c r="J32" s="184" t="s">
        <v>102</v>
      </c>
      <c r="K32" s="183"/>
      <c r="L32" s="183"/>
      <c r="M32" s="183"/>
      <c r="N32" s="183"/>
      <c r="O32" s="183"/>
      <c r="P32" s="183"/>
      <c r="Q32" s="183"/>
      <c r="R32" s="183"/>
      <c r="S32" s="183"/>
      <c r="T32" s="174"/>
      <c r="U32" s="172"/>
      <c r="V32" s="489"/>
      <c r="W32" s="490"/>
      <c r="X32" s="490"/>
      <c r="Y32" s="490"/>
      <c r="Z32" s="490"/>
      <c r="AA32" s="490"/>
      <c r="AB32" s="490"/>
      <c r="AC32" s="490"/>
      <c r="AD32" s="490"/>
      <c r="AE32" s="490"/>
      <c r="AF32" s="490"/>
      <c r="AG32" s="491"/>
      <c r="AH32" s="174"/>
      <c r="AI32" s="27"/>
    </row>
    <row r="33" spans="1:35" ht="15" customHeight="1" thickTop="1" thickBot="1">
      <c r="A33" s="26"/>
      <c r="B33" s="445"/>
      <c r="C33" s="446"/>
      <c r="D33" s="446"/>
      <c r="E33" s="446"/>
      <c r="F33" s="446"/>
      <c r="G33" s="447"/>
      <c r="H33" s="172"/>
      <c r="I33" s="9"/>
      <c r="J33" s="184" t="s">
        <v>103</v>
      </c>
      <c r="K33" s="183"/>
      <c r="L33" s="183"/>
      <c r="M33" s="183"/>
      <c r="N33" s="183"/>
      <c r="O33" s="183"/>
      <c r="P33" s="183"/>
      <c r="Q33" s="183"/>
      <c r="R33" s="183"/>
      <c r="S33" s="183"/>
      <c r="T33" s="174"/>
      <c r="U33" s="172"/>
      <c r="V33" s="489"/>
      <c r="W33" s="490"/>
      <c r="X33" s="490"/>
      <c r="Y33" s="490"/>
      <c r="Z33" s="490"/>
      <c r="AA33" s="490"/>
      <c r="AB33" s="490"/>
      <c r="AC33" s="490"/>
      <c r="AD33" s="490"/>
      <c r="AE33" s="490"/>
      <c r="AF33" s="490"/>
      <c r="AG33" s="491"/>
      <c r="AH33" s="174"/>
      <c r="AI33" s="27"/>
    </row>
    <row r="34" spans="1:35" ht="15" customHeight="1" thickTop="1" thickBot="1">
      <c r="A34" s="26"/>
      <c r="B34" s="445"/>
      <c r="C34" s="446"/>
      <c r="D34" s="446"/>
      <c r="E34" s="446"/>
      <c r="F34" s="446"/>
      <c r="G34" s="447"/>
      <c r="H34" s="172"/>
      <c r="I34" s="9"/>
      <c r="J34" s="184" t="s">
        <v>104</v>
      </c>
      <c r="K34" s="183"/>
      <c r="L34" s="183"/>
      <c r="M34" s="183"/>
      <c r="N34" s="183"/>
      <c r="O34" s="183"/>
      <c r="P34" s="183"/>
      <c r="Q34" s="183"/>
      <c r="R34" s="183"/>
      <c r="S34" s="183"/>
      <c r="T34" s="174"/>
      <c r="U34" s="172"/>
      <c r="V34" s="489"/>
      <c r="W34" s="490"/>
      <c r="X34" s="490"/>
      <c r="Y34" s="490"/>
      <c r="Z34" s="490"/>
      <c r="AA34" s="490"/>
      <c r="AB34" s="490"/>
      <c r="AC34" s="490"/>
      <c r="AD34" s="490"/>
      <c r="AE34" s="490"/>
      <c r="AF34" s="490"/>
      <c r="AG34" s="491"/>
      <c r="AH34" s="174"/>
      <c r="AI34" s="27"/>
    </row>
    <row r="35" spans="1:35" ht="15" customHeight="1" thickTop="1" thickBot="1">
      <c r="A35" s="26"/>
      <c r="B35" s="445"/>
      <c r="C35" s="446"/>
      <c r="D35" s="446"/>
      <c r="E35" s="446"/>
      <c r="F35" s="446"/>
      <c r="G35" s="447"/>
      <c r="H35" s="172"/>
      <c r="I35" s="9"/>
      <c r="J35" s="184" t="s">
        <v>85</v>
      </c>
      <c r="K35" s="183"/>
      <c r="L35" s="403"/>
      <c r="M35" s="404"/>
      <c r="N35" s="404"/>
      <c r="O35" s="404"/>
      <c r="P35" s="404"/>
      <c r="Q35" s="404"/>
      <c r="R35" s="404"/>
      <c r="S35" s="405"/>
      <c r="T35" s="174"/>
      <c r="U35" s="172"/>
      <c r="V35" s="489"/>
      <c r="W35" s="490"/>
      <c r="X35" s="490"/>
      <c r="Y35" s="490"/>
      <c r="Z35" s="490"/>
      <c r="AA35" s="490"/>
      <c r="AB35" s="490"/>
      <c r="AC35" s="490"/>
      <c r="AD35" s="490"/>
      <c r="AE35" s="490"/>
      <c r="AF35" s="490"/>
      <c r="AG35" s="491"/>
      <c r="AH35" s="174"/>
      <c r="AI35" s="27"/>
    </row>
    <row r="36" spans="1:35" ht="15" customHeight="1" thickTop="1">
      <c r="A36" s="26"/>
      <c r="B36" s="445"/>
      <c r="C36" s="446"/>
      <c r="D36" s="446"/>
      <c r="E36" s="446"/>
      <c r="F36" s="446"/>
      <c r="G36" s="447"/>
      <c r="H36" s="172"/>
      <c r="I36" s="183"/>
      <c r="J36" s="183"/>
      <c r="K36" s="183"/>
      <c r="L36" s="409"/>
      <c r="M36" s="410"/>
      <c r="N36" s="410"/>
      <c r="O36" s="410"/>
      <c r="P36" s="410"/>
      <c r="Q36" s="410"/>
      <c r="R36" s="410"/>
      <c r="S36" s="411"/>
      <c r="T36" s="174"/>
      <c r="U36" s="172"/>
      <c r="V36" s="486"/>
      <c r="W36" s="487"/>
      <c r="X36" s="487"/>
      <c r="Y36" s="487"/>
      <c r="Z36" s="487"/>
      <c r="AA36" s="487"/>
      <c r="AB36" s="487"/>
      <c r="AC36" s="487"/>
      <c r="AD36" s="487"/>
      <c r="AE36" s="487"/>
      <c r="AF36" s="487"/>
      <c r="AG36" s="488"/>
      <c r="AH36" s="174"/>
      <c r="AI36" s="27"/>
    </row>
    <row r="37" spans="1:35" ht="15" customHeight="1">
      <c r="A37" s="26"/>
      <c r="B37" s="445"/>
      <c r="C37" s="446"/>
      <c r="D37" s="446"/>
      <c r="E37" s="446"/>
      <c r="F37" s="446"/>
      <c r="G37" s="447"/>
      <c r="H37" s="172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74"/>
      <c r="U37" s="172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74"/>
      <c r="AI37" s="27"/>
    </row>
    <row r="38" spans="1:35" ht="15" customHeight="1">
      <c r="A38" s="26"/>
      <c r="B38" s="502" t="s">
        <v>161</v>
      </c>
      <c r="C38" s="503"/>
      <c r="D38" s="503"/>
      <c r="E38" s="503"/>
      <c r="F38" s="503"/>
      <c r="G38" s="504"/>
      <c r="H38" s="180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2"/>
      <c r="U38" s="180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2"/>
      <c r="AI38" s="27"/>
    </row>
    <row r="39" spans="1:35" ht="15" customHeight="1">
      <c r="A39" s="26"/>
      <c r="B39" s="505"/>
      <c r="C39" s="506"/>
      <c r="D39" s="506"/>
      <c r="E39" s="506"/>
      <c r="F39" s="506"/>
      <c r="G39" s="507"/>
      <c r="H39" s="172"/>
      <c r="I39" s="501"/>
      <c r="J39" s="501"/>
      <c r="K39" s="453"/>
      <c r="L39" s="403"/>
      <c r="M39" s="404"/>
      <c r="N39" s="404"/>
      <c r="O39" s="404"/>
      <c r="P39" s="404"/>
      <c r="Q39" s="404"/>
      <c r="R39" s="404"/>
      <c r="S39" s="405"/>
      <c r="T39" s="174"/>
      <c r="U39" s="172"/>
      <c r="V39" s="483"/>
      <c r="W39" s="484"/>
      <c r="X39" s="484"/>
      <c r="Y39" s="484"/>
      <c r="Z39" s="484"/>
      <c r="AA39" s="484"/>
      <c r="AB39" s="484"/>
      <c r="AC39" s="484"/>
      <c r="AD39" s="484"/>
      <c r="AE39" s="484"/>
      <c r="AF39" s="484"/>
      <c r="AG39" s="485"/>
      <c r="AH39" s="174"/>
      <c r="AI39" s="27"/>
    </row>
    <row r="40" spans="1:35" ht="15" customHeight="1">
      <c r="A40" s="26"/>
      <c r="B40" s="464"/>
      <c r="C40" s="465"/>
      <c r="D40" s="465"/>
      <c r="E40" s="465"/>
      <c r="F40" s="465"/>
      <c r="G40" s="466"/>
      <c r="H40" s="172"/>
      <c r="I40" s="501"/>
      <c r="J40" s="501"/>
      <c r="K40" s="453"/>
      <c r="L40" s="409"/>
      <c r="M40" s="410"/>
      <c r="N40" s="410"/>
      <c r="O40" s="410"/>
      <c r="P40" s="410"/>
      <c r="Q40" s="410"/>
      <c r="R40" s="410"/>
      <c r="S40" s="411"/>
      <c r="T40" s="174"/>
      <c r="U40" s="172"/>
      <c r="V40" s="486"/>
      <c r="W40" s="487"/>
      <c r="X40" s="487"/>
      <c r="Y40" s="487"/>
      <c r="Z40" s="487"/>
      <c r="AA40" s="487"/>
      <c r="AB40" s="487"/>
      <c r="AC40" s="487"/>
      <c r="AD40" s="487"/>
      <c r="AE40" s="487"/>
      <c r="AF40" s="487"/>
      <c r="AG40" s="488"/>
      <c r="AH40" s="174"/>
      <c r="AI40" s="27"/>
    </row>
    <row r="41" spans="1:35" ht="15" customHeight="1">
      <c r="A41" s="26"/>
      <c r="B41" s="470"/>
      <c r="C41" s="471"/>
      <c r="D41" s="471"/>
      <c r="E41" s="471"/>
      <c r="F41" s="471"/>
      <c r="G41" s="472"/>
      <c r="H41" s="175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7"/>
      <c r="U41" s="175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7"/>
      <c r="AI41" s="27"/>
    </row>
    <row r="42" spans="1:35" ht="15" customHeight="1" thickBot="1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30"/>
    </row>
    <row r="46" spans="1:35" ht="15" customHeight="1" thickBot="1">
      <c r="A46" s="35" t="s">
        <v>53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</row>
    <row r="47" spans="1:35" ht="15" customHeight="1">
      <c r="A47" s="3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</row>
    <row r="48" spans="1:35" ht="15" customHeight="1">
      <c r="A48" s="26"/>
      <c r="B48" s="189" t="s">
        <v>54</v>
      </c>
      <c r="C48" s="32"/>
      <c r="D48" s="32"/>
      <c r="E48" s="32"/>
      <c r="F48" s="32"/>
      <c r="G48" s="32"/>
      <c r="H48" s="440" t="s">
        <v>156</v>
      </c>
      <c r="I48" s="440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 t="s">
        <v>163</v>
      </c>
      <c r="V48" s="440"/>
      <c r="W48" s="440"/>
      <c r="X48" s="440"/>
      <c r="Y48" s="440"/>
      <c r="Z48" s="440"/>
      <c r="AA48" s="440"/>
      <c r="AB48" s="440"/>
      <c r="AC48" s="440"/>
      <c r="AD48" s="440"/>
      <c r="AE48" s="440"/>
      <c r="AF48" s="440"/>
      <c r="AG48" s="440"/>
      <c r="AH48" s="440"/>
      <c r="AI48" s="27"/>
    </row>
    <row r="49" spans="1:35" ht="15" customHeight="1" thickBot="1">
      <c r="A49" s="26"/>
      <c r="B49" s="442" t="s">
        <v>58</v>
      </c>
      <c r="C49" s="443"/>
      <c r="D49" s="443"/>
      <c r="E49" s="443"/>
      <c r="F49" s="443"/>
      <c r="G49" s="444"/>
      <c r="H49" s="178"/>
      <c r="I49" s="178"/>
      <c r="J49" s="178"/>
      <c r="K49" s="178"/>
      <c r="L49" s="178"/>
      <c r="M49" s="178"/>
      <c r="N49" s="178"/>
      <c r="O49" s="179"/>
      <c r="P49" s="179"/>
      <c r="Q49" s="179"/>
      <c r="R49" s="179"/>
      <c r="S49" s="179"/>
      <c r="T49" s="179"/>
      <c r="U49" s="180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2"/>
      <c r="AI49" s="27"/>
    </row>
    <row r="50" spans="1:35" ht="15" customHeight="1" thickTop="1" thickBot="1">
      <c r="A50" s="26"/>
      <c r="B50" s="445"/>
      <c r="C50" s="446"/>
      <c r="D50" s="446"/>
      <c r="E50" s="446"/>
      <c r="F50" s="446"/>
      <c r="G50" s="447"/>
      <c r="H50" s="183"/>
      <c r="I50" s="9"/>
      <c r="J50" s="184" t="s">
        <v>110</v>
      </c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72"/>
      <c r="V50" s="427"/>
      <c r="W50" s="428"/>
      <c r="X50" s="428"/>
      <c r="Y50" s="428"/>
      <c r="Z50" s="428"/>
      <c r="AA50" s="428"/>
      <c r="AB50" s="428"/>
      <c r="AC50" s="428"/>
      <c r="AD50" s="428"/>
      <c r="AE50" s="428"/>
      <c r="AF50" s="428"/>
      <c r="AG50" s="429"/>
      <c r="AH50" s="174"/>
      <c r="AI50" s="27"/>
    </row>
    <row r="51" spans="1:35" ht="15" customHeight="1" thickTop="1" thickBot="1">
      <c r="A51" s="26"/>
      <c r="B51" s="445"/>
      <c r="C51" s="446"/>
      <c r="D51" s="446"/>
      <c r="E51" s="446"/>
      <c r="F51" s="446"/>
      <c r="G51" s="447"/>
      <c r="H51" s="172"/>
      <c r="I51" s="9"/>
      <c r="J51" s="184" t="s">
        <v>111</v>
      </c>
      <c r="K51" s="183"/>
      <c r="L51" s="183"/>
      <c r="M51" s="183"/>
      <c r="N51" s="183"/>
      <c r="O51" s="183"/>
      <c r="P51" s="183"/>
      <c r="Q51" s="183"/>
      <c r="R51" s="183"/>
      <c r="S51" s="183"/>
      <c r="T51" s="174"/>
      <c r="U51" s="172"/>
      <c r="V51" s="430"/>
      <c r="W51" s="431"/>
      <c r="X51" s="431"/>
      <c r="Y51" s="431"/>
      <c r="Z51" s="431"/>
      <c r="AA51" s="431"/>
      <c r="AB51" s="431"/>
      <c r="AC51" s="431"/>
      <c r="AD51" s="431"/>
      <c r="AE51" s="431"/>
      <c r="AF51" s="431"/>
      <c r="AG51" s="432"/>
      <c r="AH51" s="174"/>
      <c r="AI51" s="27"/>
    </row>
    <row r="52" spans="1:35" ht="15" customHeight="1" thickTop="1" thickBot="1">
      <c r="A52" s="26"/>
      <c r="B52" s="445"/>
      <c r="C52" s="446"/>
      <c r="D52" s="446"/>
      <c r="E52" s="446"/>
      <c r="F52" s="446"/>
      <c r="G52" s="447"/>
      <c r="H52" s="172"/>
      <c r="I52" s="9"/>
      <c r="J52" s="184" t="s">
        <v>112</v>
      </c>
      <c r="K52" s="183"/>
      <c r="L52" s="183"/>
      <c r="M52" s="183"/>
      <c r="N52" s="183"/>
      <c r="O52" s="183"/>
      <c r="P52" s="183"/>
      <c r="Q52" s="183"/>
      <c r="R52" s="183"/>
      <c r="S52" s="183"/>
      <c r="T52" s="174"/>
      <c r="U52" s="172"/>
      <c r="V52" s="430"/>
      <c r="W52" s="431"/>
      <c r="X52" s="431"/>
      <c r="Y52" s="431"/>
      <c r="Z52" s="431"/>
      <c r="AA52" s="431"/>
      <c r="AB52" s="431"/>
      <c r="AC52" s="431"/>
      <c r="AD52" s="431"/>
      <c r="AE52" s="431"/>
      <c r="AF52" s="431"/>
      <c r="AG52" s="432"/>
      <c r="AH52" s="174"/>
      <c r="AI52" s="27"/>
    </row>
    <row r="53" spans="1:35" ht="15" customHeight="1" thickTop="1" thickBot="1">
      <c r="A53" s="26"/>
      <c r="B53" s="445"/>
      <c r="C53" s="446"/>
      <c r="D53" s="446"/>
      <c r="E53" s="446"/>
      <c r="F53" s="446"/>
      <c r="G53" s="447"/>
      <c r="H53" s="172"/>
      <c r="I53" s="9"/>
      <c r="J53" s="184" t="s">
        <v>85</v>
      </c>
      <c r="K53" s="183"/>
      <c r="L53" s="403"/>
      <c r="M53" s="404"/>
      <c r="N53" s="404"/>
      <c r="O53" s="404"/>
      <c r="P53" s="404"/>
      <c r="Q53" s="404"/>
      <c r="R53" s="404"/>
      <c r="S53" s="405"/>
      <c r="T53" s="174"/>
      <c r="U53" s="172"/>
      <c r="V53" s="430"/>
      <c r="W53" s="431"/>
      <c r="X53" s="431"/>
      <c r="Y53" s="431"/>
      <c r="Z53" s="431"/>
      <c r="AA53" s="431"/>
      <c r="AB53" s="431"/>
      <c r="AC53" s="431"/>
      <c r="AD53" s="431"/>
      <c r="AE53" s="431"/>
      <c r="AF53" s="431"/>
      <c r="AG53" s="432"/>
      <c r="AH53" s="174"/>
      <c r="AI53" s="27"/>
    </row>
    <row r="54" spans="1:35" ht="15" customHeight="1" thickTop="1">
      <c r="A54" s="26"/>
      <c r="B54" s="445"/>
      <c r="C54" s="446"/>
      <c r="D54" s="446"/>
      <c r="E54" s="446"/>
      <c r="F54" s="446"/>
      <c r="G54" s="447"/>
      <c r="H54" s="172"/>
      <c r="I54" s="183"/>
      <c r="J54" s="183"/>
      <c r="K54" s="183"/>
      <c r="L54" s="409"/>
      <c r="M54" s="410"/>
      <c r="N54" s="410"/>
      <c r="O54" s="410"/>
      <c r="P54" s="410"/>
      <c r="Q54" s="410"/>
      <c r="R54" s="410"/>
      <c r="S54" s="411"/>
      <c r="T54" s="174"/>
      <c r="U54" s="172"/>
      <c r="V54" s="433"/>
      <c r="W54" s="434"/>
      <c r="X54" s="434"/>
      <c r="Y54" s="434"/>
      <c r="Z54" s="434"/>
      <c r="AA54" s="434"/>
      <c r="AB54" s="434"/>
      <c r="AC54" s="434"/>
      <c r="AD54" s="434"/>
      <c r="AE54" s="434"/>
      <c r="AF54" s="434"/>
      <c r="AG54" s="435"/>
      <c r="AH54" s="174"/>
      <c r="AI54" s="27"/>
    </row>
    <row r="55" spans="1:35" ht="15" customHeight="1">
      <c r="A55" s="26"/>
      <c r="B55" s="448"/>
      <c r="C55" s="449"/>
      <c r="D55" s="449"/>
      <c r="E55" s="449"/>
      <c r="F55" s="449"/>
      <c r="G55" s="450"/>
      <c r="H55" s="175"/>
      <c r="I55" s="176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7"/>
      <c r="U55" s="175"/>
      <c r="V55" s="176"/>
      <c r="W55" s="176"/>
      <c r="X55" s="176"/>
      <c r="Y55" s="176"/>
      <c r="Z55" s="176"/>
      <c r="AA55" s="176"/>
      <c r="AB55" s="176"/>
      <c r="AC55" s="176"/>
      <c r="AD55" s="176"/>
      <c r="AE55" s="176"/>
      <c r="AF55" s="176"/>
      <c r="AG55" s="176"/>
      <c r="AH55" s="177"/>
      <c r="AI55" s="27"/>
    </row>
    <row r="56" spans="1:35" ht="15" customHeight="1" thickBot="1">
      <c r="A56" s="26"/>
      <c r="B56" s="442" t="s">
        <v>59</v>
      </c>
      <c r="C56" s="443"/>
      <c r="D56" s="443"/>
      <c r="E56" s="443"/>
      <c r="F56" s="443"/>
      <c r="G56" s="444"/>
      <c r="H56" s="178"/>
      <c r="I56" s="178"/>
      <c r="J56" s="178"/>
      <c r="K56" s="178"/>
      <c r="L56" s="178"/>
      <c r="M56" s="178"/>
      <c r="N56" s="178"/>
      <c r="O56" s="179"/>
      <c r="P56" s="179"/>
      <c r="Q56" s="179"/>
      <c r="R56" s="179"/>
      <c r="S56" s="179"/>
      <c r="T56" s="179"/>
      <c r="U56" s="180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2"/>
      <c r="AI56" s="27"/>
    </row>
    <row r="57" spans="1:35" ht="15" customHeight="1" thickTop="1" thickBot="1">
      <c r="A57" s="26"/>
      <c r="B57" s="445"/>
      <c r="C57" s="446"/>
      <c r="D57" s="446"/>
      <c r="E57" s="446"/>
      <c r="F57" s="446"/>
      <c r="G57" s="447"/>
      <c r="H57" s="183"/>
      <c r="I57" s="9"/>
      <c r="J57" s="184" t="s">
        <v>113</v>
      </c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72"/>
      <c r="V57" s="427"/>
      <c r="W57" s="428"/>
      <c r="X57" s="428"/>
      <c r="Y57" s="428"/>
      <c r="Z57" s="428"/>
      <c r="AA57" s="428"/>
      <c r="AB57" s="428"/>
      <c r="AC57" s="428"/>
      <c r="AD57" s="428"/>
      <c r="AE57" s="428"/>
      <c r="AF57" s="428"/>
      <c r="AG57" s="429"/>
      <c r="AH57" s="174"/>
      <c r="AI57" s="27"/>
    </row>
    <row r="58" spans="1:35" ht="15" customHeight="1" thickTop="1" thickBot="1">
      <c r="A58" s="26"/>
      <c r="B58" s="445"/>
      <c r="C58" s="446"/>
      <c r="D58" s="446"/>
      <c r="E58" s="446"/>
      <c r="F58" s="446"/>
      <c r="G58" s="447"/>
      <c r="H58" s="172"/>
      <c r="I58" s="9"/>
      <c r="J58" s="184" t="s">
        <v>114</v>
      </c>
      <c r="K58" s="183"/>
      <c r="L58" s="183"/>
      <c r="M58" s="183"/>
      <c r="N58" s="183"/>
      <c r="O58" s="183"/>
      <c r="P58" s="183"/>
      <c r="Q58" s="183"/>
      <c r="R58" s="183"/>
      <c r="S58" s="183"/>
      <c r="T58" s="174"/>
      <c r="U58" s="172"/>
      <c r="V58" s="430"/>
      <c r="W58" s="431"/>
      <c r="X58" s="431"/>
      <c r="Y58" s="431"/>
      <c r="Z58" s="431"/>
      <c r="AA58" s="431"/>
      <c r="AB58" s="431"/>
      <c r="AC58" s="431"/>
      <c r="AD58" s="431"/>
      <c r="AE58" s="431"/>
      <c r="AF58" s="431"/>
      <c r="AG58" s="432"/>
      <c r="AH58" s="174"/>
      <c r="AI58" s="27"/>
    </row>
    <row r="59" spans="1:35" ht="15" customHeight="1" thickTop="1" thickBot="1">
      <c r="A59" s="26"/>
      <c r="B59" s="445"/>
      <c r="C59" s="446"/>
      <c r="D59" s="446"/>
      <c r="E59" s="446"/>
      <c r="F59" s="446"/>
      <c r="G59" s="447"/>
      <c r="H59" s="172"/>
      <c r="I59" s="9"/>
      <c r="J59" s="184" t="s">
        <v>115</v>
      </c>
      <c r="K59" s="183"/>
      <c r="L59" s="183"/>
      <c r="M59" s="183"/>
      <c r="N59" s="183"/>
      <c r="O59" s="183"/>
      <c r="P59" s="183"/>
      <c r="Q59" s="183"/>
      <c r="R59" s="183"/>
      <c r="S59" s="183"/>
      <c r="T59" s="174"/>
      <c r="U59" s="172"/>
      <c r="V59" s="430"/>
      <c r="W59" s="431"/>
      <c r="X59" s="431"/>
      <c r="Y59" s="431"/>
      <c r="Z59" s="431"/>
      <c r="AA59" s="431"/>
      <c r="AB59" s="431"/>
      <c r="AC59" s="431"/>
      <c r="AD59" s="431"/>
      <c r="AE59" s="431"/>
      <c r="AF59" s="431"/>
      <c r="AG59" s="432"/>
      <c r="AH59" s="174"/>
      <c r="AI59" s="27"/>
    </row>
    <row r="60" spans="1:35" ht="15" customHeight="1" thickTop="1" thickBot="1">
      <c r="A60" s="26"/>
      <c r="B60" s="445"/>
      <c r="C60" s="446"/>
      <c r="D60" s="446"/>
      <c r="E60" s="446"/>
      <c r="F60" s="446"/>
      <c r="G60" s="447"/>
      <c r="H60" s="172"/>
      <c r="I60" s="9"/>
      <c r="J60" s="184" t="s">
        <v>85</v>
      </c>
      <c r="K60" s="183"/>
      <c r="L60" s="403"/>
      <c r="M60" s="404"/>
      <c r="N60" s="404"/>
      <c r="O60" s="404"/>
      <c r="P60" s="404"/>
      <c r="Q60" s="404"/>
      <c r="R60" s="404"/>
      <c r="S60" s="405"/>
      <c r="T60" s="174"/>
      <c r="U60" s="172"/>
      <c r="V60" s="430"/>
      <c r="W60" s="431"/>
      <c r="X60" s="431"/>
      <c r="Y60" s="431"/>
      <c r="Z60" s="431"/>
      <c r="AA60" s="431"/>
      <c r="AB60" s="431"/>
      <c r="AC60" s="431"/>
      <c r="AD60" s="431"/>
      <c r="AE60" s="431"/>
      <c r="AF60" s="431"/>
      <c r="AG60" s="432"/>
      <c r="AH60" s="174"/>
      <c r="AI60" s="27"/>
    </row>
    <row r="61" spans="1:35" ht="15" customHeight="1" thickTop="1">
      <c r="A61" s="26"/>
      <c r="B61" s="445"/>
      <c r="C61" s="446"/>
      <c r="D61" s="446"/>
      <c r="E61" s="446"/>
      <c r="F61" s="446"/>
      <c r="G61" s="447"/>
      <c r="H61" s="172"/>
      <c r="I61" s="183"/>
      <c r="J61" s="183"/>
      <c r="K61" s="183"/>
      <c r="L61" s="409"/>
      <c r="M61" s="410"/>
      <c r="N61" s="410"/>
      <c r="O61" s="410"/>
      <c r="P61" s="410"/>
      <c r="Q61" s="410"/>
      <c r="R61" s="410"/>
      <c r="S61" s="411"/>
      <c r="T61" s="174"/>
      <c r="U61" s="172"/>
      <c r="V61" s="433"/>
      <c r="W61" s="434"/>
      <c r="X61" s="434"/>
      <c r="Y61" s="434"/>
      <c r="Z61" s="434"/>
      <c r="AA61" s="434"/>
      <c r="AB61" s="434"/>
      <c r="AC61" s="434"/>
      <c r="AD61" s="434"/>
      <c r="AE61" s="434"/>
      <c r="AF61" s="434"/>
      <c r="AG61" s="435"/>
      <c r="AH61" s="174"/>
      <c r="AI61" s="27"/>
    </row>
    <row r="62" spans="1:35" ht="15" customHeight="1">
      <c r="A62" s="26"/>
      <c r="B62" s="448"/>
      <c r="C62" s="449"/>
      <c r="D62" s="449"/>
      <c r="E62" s="449"/>
      <c r="F62" s="449"/>
      <c r="G62" s="450"/>
      <c r="H62" s="175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7"/>
      <c r="U62" s="175"/>
      <c r="V62" s="176"/>
      <c r="W62" s="176"/>
      <c r="X62" s="176"/>
      <c r="Y62" s="176"/>
      <c r="Z62" s="176"/>
      <c r="AA62" s="176"/>
      <c r="AB62" s="176"/>
      <c r="AC62" s="176"/>
      <c r="AD62" s="176"/>
      <c r="AE62" s="176"/>
      <c r="AF62" s="176"/>
      <c r="AG62" s="176"/>
      <c r="AH62" s="177"/>
      <c r="AI62" s="27"/>
    </row>
    <row r="63" spans="1:35" ht="15" customHeight="1">
      <c r="A63" s="26"/>
      <c r="B63" s="502" t="s">
        <v>161</v>
      </c>
      <c r="C63" s="503"/>
      <c r="D63" s="503"/>
      <c r="E63" s="503"/>
      <c r="F63" s="503"/>
      <c r="G63" s="504"/>
      <c r="H63" s="180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2"/>
      <c r="U63" s="180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2"/>
      <c r="AI63" s="27"/>
    </row>
    <row r="64" spans="1:35" ht="15" customHeight="1">
      <c r="A64" s="26"/>
      <c r="B64" s="505"/>
      <c r="C64" s="506"/>
      <c r="D64" s="506"/>
      <c r="E64" s="506"/>
      <c r="F64" s="506"/>
      <c r="G64" s="507"/>
      <c r="H64" s="172"/>
      <c r="I64" s="501"/>
      <c r="J64" s="501"/>
      <c r="K64" s="453"/>
      <c r="L64" s="403"/>
      <c r="M64" s="404"/>
      <c r="N64" s="404"/>
      <c r="O64" s="404"/>
      <c r="P64" s="404"/>
      <c r="Q64" s="404"/>
      <c r="R64" s="404"/>
      <c r="S64" s="405"/>
      <c r="T64" s="174"/>
      <c r="U64" s="172"/>
      <c r="V64" s="483"/>
      <c r="W64" s="484"/>
      <c r="X64" s="484"/>
      <c r="Y64" s="484"/>
      <c r="Z64" s="484"/>
      <c r="AA64" s="484"/>
      <c r="AB64" s="484"/>
      <c r="AC64" s="484"/>
      <c r="AD64" s="484"/>
      <c r="AE64" s="484"/>
      <c r="AF64" s="484"/>
      <c r="AG64" s="485"/>
      <c r="AH64" s="174"/>
      <c r="AI64" s="27"/>
    </row>
    <row r="65" spans="1:35" ht="15" customHeight="1">
      <c r="A65" s="26"/>
      <c r="B65" s="464"/>
      <c r="C65" s="465"/>
      <c r="D65" s="465"/>
      <c r="E65" s="465"/>
      <c r="F65" s="465"/>
      <c r="G65" s="466"/>
      <c r="H65" s="172"/>
      <c r="I65" s="501"/>
      <c r="J65" s="501"/>
      <c r="K65" s="453"/>
      <c r="L65" s="409"/>
      <c r="M65" s="410"/>
      <c r="N65" s="410"/>
      <c r="O65" s="410"/>
      <c r="P65" s="410"/>
      <c r="Q65" s="410"/>
      <c r="R65" s="410"/>
      <c r="S65" s="411"/>
      <c r="T65" s="174"/>
      <c r="U65" s="172"/>
      <c r="V65" s="486"/>
      <c r="W65" s="487"/>
      <c r="X65" s="487"/>
      <c r="Y65" s="487"/>
      <c r="Z65" s="487"/>
      <c r="AA65" s="487"/>
      <c r="AB65" s="487"/>
      <c r="AC65" s="487"/>
      <c r="AD65" s="487"/>
      <c r="AE65" s="487"/>
      <c r="AF65" s="487"/>
      <c r="AG65" s="488"/>
      <c r="AH65" s="174"/>
      <c r="AI65" s="27"/>
    </row>
    <row r="66" spans="1:35" ht="15" customHeight="1">
      <c r="A66" s="26"/>
      <c r="B66" s="470"/>
      <c r="C66" s="471"/>
      <c r="D66" s="471"/>
      <c r="E66" s="471"/>
      <c r="F66" s="471"/>
      <c r="G66" s="472"/>
      <c r="H66" s="175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7"/>
      <c r="U66" s="175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7"/>
      <c r="AI66" s="27"/>
    </row>
    <row r="67" spans="1:35" ht="15" customHeight="1">
      <c r="A67" s="26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27"/>
    </row>
    <row r="68" spans="1:35" ht="15" customHeight="1">
      <c r="A68" s="26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27"/>
    </row>
    <row r="69" spans="1:35" ht="15" customHeight="1">
      <c r="A69" s="26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27"/>
    </row>
    <row r="70" spans="1:35" ht="15" customHeight="1">
      <c r="A70" s="26"/>
      <c r="B70" s="189" t="s">
        <v>60</v>
      </c>
      <c r="C70" s="32"/>
      <c r="D70" s="32"/>
      <c r="E70" s="32"/>
      <c r="F70" s="32"/>
      <c r="G70" s="32"/>
      <c r="H70" s="190"/>
      <c r="I70" s="190"/>
      <c r="J70" s="510" t="s">
        <v>174</v>
      </c>
      <c r="K70" s="510"/>
      <c r="L70" s="510"/>
      <c r="M70" s="510"/>
      <c r="N70" s="510"/>
      <c r="O70" s="510"/>
      <c r="P70" s="510"/>
      <c r="Q70" s="510"/>
      <c r="R70" s="510"/>
      <c r="S70" s="510"/>
      <c r="T70" s="510"/>
      <c r="U70" s="440" t="s">
        <v>163</v>
      </c>
      <c r="V70" s="440"/>
      <c r="W70" s="440"/>
      <c r="X70" s="440"/>
      <c r="Y70" s="440"/>
      <c r="Z70" s="440"/>
      <c r="AA70" s="440"/>
      <c r="AB70" s="440"/>
      <c r="AC70" s="440"/>
      <c r="AD70" s="440"/>
      <c r="AE70" s="440"/>
      <c r="AF70" s="440"/>
      <c r="AG70" s="440"/>
      <c r="AH70" s="440"/>
      <c r="AI70" s="27"/>
    </row>
    <row r="71" spans="1:35" ht="15" customHeight="1" thickBot="1">
      <c r="A71" s="26"/>
      <c r="B71" s="455" t="s">
        <v>61</v>
      </c>
      <c r="C71" s="456"/>
      <c r="D71" s="456"/>
      <c r="E71" s="456"/>
      <c r="F71" s="456"/>
      <c r="G71" s="457"/>
      <c r="H71" s="178"/>
      <c r="I71" s="178"/>
      <c r="J71" s="178"/>
      <c r="K71" s="178"/>
      <c r="L71" s="178"/>
      <c r="M71" s="178"/>
      <c r="N71" s="178"/>
      <c r="O71" s="179"/>
      <c r="P71" s="179"/>
      <c r="Q71" s="179"/>
      <c r="R71" s="179"/>
      <c r="S71" s="179"/>
      <c r="T71" s="179"/>
      <c r="U71" s="180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2"/>
      <c r="AI71" s="27"/>
    </row>
    <row r="72" spans="1:35" ht="15" customHeight="1" thickTop="1" thickBot="1">
      <c r="A72" s="26"/>
      <c r="B72" s="458"/>
      <c r="C72" s="459"/>
      <c r="D72" s="459"/>
      <c r="E72" s="459"/>
      <c r="F72" s="459"/>
      <c r="G72" s="460"/>
      <c r="H72" s="183"/>
      <c r="I72" s="9"/>
      <c r="J72" s="184" t="s">
        <v>116</v>
      </c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72"/>
      <c r="V72" s="427"/>
      <c r="W72" s="428"/>
      <c r="X72" s="428"/>
      <c r="Y72" s="428"/>
      <c r="Z72" s="428"/>
      <c r="AA72" s="428"/>
      <c r="AB72" s="428"/>
      <c r="AC72" s="428"/>
      <c r="AD72" s="428"/>
      <c r="AE72" s="428"/>
      <c r="AF72" s="428"/>
      <c r="AG72" s="429"/>
      <c r="AH72" s="174"/>
      <c r="AI72" s="27"/>
    </row>
    <row r="73" spans="1:35" ht="15" customHeight="1" thickTop="1" thickBot="1">
      <c r="A73" s="26"/>
      <c r="B73" s="458"/>
      <c r="C73" s="459"/>
      <c r="D73" s="459"/>
      <c r="E73" s="459"/>
      <c r="F73" s="459"/>
      <c r="G73" s="460"/>
      <c r="H73" s="172"/>
      <c r="I73" s="9"/>
      <c r="J73" s="184" t="s">
        <v>117</v>
      </c>
      <c r="K73" s="183"/>
      <c r="L73" s="183"/>
      <c r="M73" s="183"/>
      <c r="N73" s="183"/>
      <c r="O73" s="183"/>
      <c r="P73" s="183"/>
      <c r="Q73" s="183"/>
      <c r="R73" s="183"/>
      <c r="S73" s="183"/>
      <c r="T73" s="174"/>
      <c r="U73" s="172"/>
      <c r="V73" s="430"/>
      <c r="W73" s="431"/>
      <c r="X73" s="431"/>
      <c r="Y73" s="431"/>
      <c r="Z73" s="431"/>
      <c r="AA73" s="431"/>
      <c r="AB73" s="431"/>
      <c r="AC73" s="431"/>
      <c r="AD73" s="431"/>
      <c r="AE73" s="431"/>
      <c r="AF73" s="431"/>
      <c r="AG73" s="432"/>
      <c r="AH73" s="174"/>
      <c r="AI73" s="27"/>
    </row>
    <row r="74" spans="1:35" ht="15" customHeight="1" thickTop="1" thickBot="1">
      <c r="A74" s="26"/>
      <c r="B74" s="458"/>
      <c r="C74" s="459"/>
      <c r="D74" s="459"/>
      <c r="E74" s="459"/>
      <c r="F74" s="459"/>
      <c r="G74" s="460"/>
      <c r="H74" s="172"/>
      <c r="I74" s="9"/>
      <c r="J74" s="184" t="s">
        <v>118</v>
      </c>
      <c r="K74" s="183"/>
      <c r="L74" s="183"/>
      <c r="M74" s="183"/>
      <c r="N74" s="183"/>
      <c r="O74" s="183"/>
      <c r="P74" s="183"/>
      <c r="Q74" s="183"/>
      <c r="R74" s="183"/>
      <c r="S74" s="183"/>
      <c r="T74" s="174"/>
      <c r="U74" s="172"/>
      <c r="V74" s="430"/>
      <c r="W74" s="431"/>
      <c r="X74" s="431"/>
      <c r="Y74" s="431"/>
      <c r="Z74" s="431"/>
      <c r="AA74" s="431"/>
      <c r="AB74" s="431"/>
      <c r="AC74" s="431"/>
      <c r="AD74" s="431"/>
      <c r="AE74" s="431"/>
      <c r="AF74" s="431"/>
      <c r="AG74" s="432"/>
      <c r="AH74" s="174"/>
      <c r="AI74" s="27"/>
    </row>
    <row r="75" spans="1:35" ht="15" customHeight="1" thickTop="1" thickBot="1">
      <c r="A75" s="26"/>
      <c r="B75" s="458"/>
      <c r="C75" s="459"/>
      <c r="D75" s="459"/>
      <c r="E75" s="459"/>
      <c r="F75" s="459"/>
      <c r="G75" s="460"/>
      <c r="H75" s="172"/>
      <c r="I75" s="9"/>
      <c r="J75" s="184" t="s">
        <v>85</v>
      </c>
      <c r="K75" s="183"/>
      <c r="L75" s="403"/>
      <c r="M75" s="404"/>
      <c r="N75" s="404"/>
      <c r="O75" s="404"/>
      <c r="P75" s="404"/>
      <c r="Q75" s="404"/>
      <c r="R75" s="404"/>
      <c r="S75" s="405"/>
      <c r="T75" s="174"/>
      <c r="U75" s="172"/>
      <c r="V75" s="430"/>
      <c r="W75" s="431"/>
      <c r="X75" s="431"/>
      <c r="Y75" s="431"/>
      <c r="Z75" s="431"/>
      <c r="AA75" s="431"/>
      <c r="AB75" s="431"/>
      <c r="AC75" s="431"/>
      <c r="AD75" s="431"/>
      <c r="AE75" s="431"/>
      <c r="AF75" s="431"/>
      <c r="AG75" s="432"/>
      <c r="AH75" s="174"/>
      <c r="AI75" s="27"/>
    </row>
    <row r="76" spans="1:35" ht="15" customHeight="1" thickTop="1">
      <c r="A76" s="26"/>
      <c r="B76" s="458"/>
      <c r="C76" s="459"/>
      <c r="D76" s="459"/>
      <c r="E76" s="459"/>
      <c r="F76" s="459"/>
      <c r="G76" s="460"/>
      <c r="H76" s="172"/>
      <c r="I76" s="183"/>
      <c r="J76" s="183"/>
      <c r="K76" s="183"/>
      <c r="L76" s="409"/>
      <c r="M76" s="410"/>
      <c r="N76" s="410"/>
      <c r="O76" s="410"/>
      <c r="P76" s="410"/>
      <c r="Q76" s="410"/>
      <c r="R76" s="410"/>
      <c r="S76" s="411"/>
      <c r="T76" s="174"/>
      <c r="U76" s="172"/>
      <c r="V76" s="433"/>
      <c r="W76" s="434"/>
      <c r="X76" s="434"/>
      <c r="Y76" s="434"/>
      <c r="Z76" s="434"/>
      <c r="AA76" s="434"/>
      <c r="AB76" s="434"/>
      <c r="AC76" s="434"/>
      <c r="AD76" s="434"/>
      <c r="AE76" s="434"/>
      <c r="AF76" s="434"/>
      <c r="AG76" s="435"/>
      <c r="AH76" s="174"/>
      <c r="AI76" s="27"/>
    </row>
    <row r="77" spans="1:35" ht="15" customHeight="1">
      <c r="A77" s="26"/>
      <c r="B77" s="461"/>
      <c r="C77" s="462"/>
      <c r="D77" s="462"/>
      <c r="E77" s="462"/>
      <c r="F77" s="462"/>
      <c r="G77" s="463"/>
      <c r="H77" s="175"/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7"/>
      <c r="U77" s="175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77"/>
      <c r="AI77" s="27"/>
    </row>
    <row r="78" spans="1:35" ht="15" customHeight="1" thickBot="1">
      <c r="A78" s="26"/>
      <c r="B78" s="455" t="s">
        <v>175</v>
      </c>
      <c r="C78" s="456"/>
      <c r="D78" s="456"/>
      <c r="E78" s="456"/>
      <c r="F78" s="456"/>
      <c r="G78" s="457"/>
      <c r="H78" s="178"/>
      <c r="I78" s="178"/>
      <c r="J78" s="178"/>
      <c r="K78" s="178"/>
      <c r="L78" s="178"/>
      <c r="M78" s="178"/>
      <c r="N78" s="178"/>
      <c r="O78" s="179"/>
      <c r="P78" s="179"/>
      <c r="Q78" s="179"/>
      <c r="R78" s="179"/>
      <c r="S78" s="179"/>
      <c r="T78" s="179"/>
      <c r="U78" s="180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2"/>
      <c r="AI78" s="27"/>
    </row>
    <row r="79" spans="1:35" ht="15" customHeight="1" thickTop="1" thickBot="1">
      <c r="A79" s="26"/>
      <c r="B79" s="458"/>
      <c r="C79" s="459"/>
      <c r="D79" s="459"/>
      <c r="E79" s="459"/>
      <c r="F79" s="459"/>
      <c r="G79" s="460"/>
      <c r="H79" s="183"/>
      <c r="I79" s="9"/>
      <c r="J79" s="184" t="s">
        <v>116</v>
      </c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72"/>
      <c r="V79" s="427"/>
      <c r="W79" s="428"/>
      <c r="X79" s="428"/>
      <c r="Y79" s="428"/>
      <c r="Z79" s="428"/>
      <c r="AA79" s="428"/>
      <c r="AB79" s="428"/>
      <c r="AC79" s="428"/>
      <c r="AD79" s="428"/>
      <c r="AE79" s="428"/>
      <c r="AF79" s="428"/>
      <c r="AG79" s="429"/>
      <c r="AH79" s="174"/>
      <c r="AI79" s="27"/>
    </row>
    <row r="80" spans="1:35" ht="15" customHeight="1" thickTop="1" thickBot="1">
      <c r="A80" s="26"/>
      <c r="B80" s="458"/>
      <c r="C80" s="459"/>
      <c r="D80" s="459"/>
      <c r="E80" s="459"/>
      <c r="F80" s="459"/>
      <c r="G80" s="460"/>
      <c r="H80" s="172"/>
      <c r="I80" s="9"/>
      <c r="J80" s="184" t="s">
        <v>117</v>
      </c>
      <c r="K80" s="183"/>
      <c r="L80" s="183"/>
      <c r="M80" s="183"/>
      <c r="N80" s="183"/>
      <c r="O80" s="183"/>
      <c r="P80" s="183"/>
      <c r="Q80" s="183"/>
      <c r="R80" s="183"/>
      <c r="S80" s="183"/>
      <c r="T80" s="174"/>
      <c r="U80" s="172"/>
      <c r="V80" s="430"/>
      <c r="W80" s="431"/>
      <c r="X80" s="431"/>
      <c r="Y80" s="431"/>
      <c r="Z80" s="431"/>
      <c r="AA80" s="431"/>
      <c r="AB80" s="431"/>
      <c r="AC80" s="431"/>
      <c r="AD80" s="431"/>
      <c r="AE80" s="431"/>
      <c r="AF80" s="431"/>
      <c r="AG80" s="432"/>
      <c r="AH80" s="174"/>
      <c r="AI80" s="27"/>
    </row>
    <row r="81" spans="1:35" ht="15" customHeight="1" thickTop="1" thickBot="1">
      <c r="A81" s="26"/>
      <c r="B81" s="458"/>
      <c r="C81" s="459"/>
      <c r="D81" s="459"/>
      <c r="E81" s="459"/>
      <c r="F81" s="459"/>
      <c r="G81" s="460"/>
      <c r="H81" s="172"/>
      <c r="I81" s="9"/>
      <c r="J81" s="184" t="s">
        <v>118</v>
      </c>
      <c r="K81" s="183"/>
      <c r="L81" s="183"/>
      <c r="M81" s="183"/>
      <c r="N81" s="183"/>
      <c r="O81" s="183"/>
      <c r="P81" s="183"/>
      <c r="Q81" s="183"/>
      <c r="R81" s="183"/>
      <c r="S81" s="183"/>
      <c r="T81" s="174"/>
      <c r="U81" s="172"/>
      <c r="V81" s="430"/>
      <c r="W81" s="431"/>
      <c r="X81" s="431"/>
      <c r="Y81" s="431"/>
      <c r="Z81" s="431"/>
      <c r="AA81" s="431"/>
      <c r="AB81" s="431"/>
      <c r="AC81" s="431"/>
      <c r="AD81" s="431"/>
      <c r="AE81" s="431"/>
      <c r="AF81" s="431"/>
      <c r="AG81" s="432"/>
      <c r="AH81" s="174"/>
      <c r="AI81" s="27"/>
    </row>
    <row r="82" spans="1:35" ht="15" customHeight="1" thickTop="1" thickBot="1">
      <c r="A82" s="26"/>
      <c r="B82" s="458"/>
      <c r="C82" s="459"/>
      <c r="D82" s="459"/>
      <c r="E82" s="459"/>
      <c r="F82" s="459"/>
      <c r="G82" s="460"/>
      <c r="H82" s="172"/>
      <c r="I82" s="9"/>
      <c r="J82" s="184" t="s">
        <v>85</v>
      </c>
      <c r="K82" s="183"/>
      <c r="L82" s="403"/>
      <c r="M82" s="404"/>
      <c r="N82" s="404"/>
      <c r="O82" s="404"/>
      <c r="P82" s="404"/>
      <c r="Q82" s="404"/>
      <c r="R82" s="404"/>
      <c r="S82" s="405"/>
      <c r="T82" s="174"/>
      <c r="U82" s="172"/>
      <c r="V82" s="430"/>
      <c r="W82" s="431"/>
      <c r="X82" s="431"/>
      <c r="Y82" s="431"/>
      <c r="Z82" s="431"/>
      <c r="AA82" s="431"/>
      <c r="AB82" s="431"/>
      <c r="AC82" s="431"/>
      <c r="AD82" s="431"/>
      <c r="AE82" s="431"/>
      <c r="AF82" s="431"/>
      <c r="AG82" s="432"/>
      <c r="AH82" s="174"/>
      <c r="AI82" s="27"/>
    </row>
    <row r="83" spans="1:35" ht="15" customHeight="1" thickTop="1">
      <c r="A83" s="26"/>
      <c r="B83" s="458"/>
      <c r="C83" s="459"/>
      <c r="D83" s="459"/>
      <c r="E83" s="459"/>
      <c r="F83" s="459"/>
      <c r="G83" s="460"/>
      <c r="H83" s="172"/>
      <c r="I83" s="183"/>
      <c r="J83" s="183"/>
      <c r="K83" s="183"/>
      <c r="L83" s="409"/>
      <c r="M83" s="410"/>
      <c r="N83" s="410"/>
      <c r="O83" s="410"/>
      <c r="P83" s="410"/>
      <c r="Q83" s="410"/>
      <c r="R83" s="410"/>
      <c r="S83" s="411"/>
      <c r="T83" s="174"/>
      <c r="U83" s="172"/>
      <c r="V83" s="433"/>
      <c r="W83" s="434"/>
      <c r="X83" s="434"/>
      <c r="Y83" s="434"/>
      <c r="Z83" s="434"/>
      <c r="AA83" s="434"/>
      <c r="AB83" s="434"/>
      <c r="AC83" s="434"/>
      <c r="AD83" s="434"/>
      <c r="AE83" s="434"/>
      <c r="AF83" s="434"/>
      <c r="AG83" s="435"/>
      <c r="AH83" s="174"/>
      <c r="AI83" s="27"/>
    </row>
    <row r="84" spans="1:35" ht="15" customHeight="1">
      <c r="A84" s="26"/>
      <c r="B84" s="461"/>
      <c r="C84" s="462"/>
      <c r="D84" s="462"/>
      <c r="E84" s="462"/>
      <c r="F84" s="462"/>
      <c r="G84" s="463"/>
      <c r="H84" s="175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7"/>
      <c r="U84" s="175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76"/>
      <c r="AH84" s="177"/>
      <c r="AI84" s="27"/>
    </row>
    <row r="85" spans="1:35" ht="15" customHeight="1" thickBot="1">
      <c r="A85" s="26"/>
      <c r="B85" s="455" t="s">
        <v>62</v>
      </c>
      <c r="C85" s="456"/>
      <c r="D85" s="456"/>
      <c r="E85" s="456"/>
      <c r="F85" s="456"/>
      <c r="G85" s="457"/>
      <c r="H85" s="178"/>
      <c r="I85" s="178"/>
      <c r="J85" s="178"/>
      <c r="K85" s="178"/>
      <c r="L85" s="178"/>
      <c r="M85" s="178"/>
      <c r="N85" s="178"/>
      <c r="O85" s="179"/>
      <c r="P85" s="179"/>
      <c r="Q85" s="179"/>
      <c r="R85" s="179"/>
      <c r="S85" s="179"/>
      <c r="T85" s="179"/>
      <c r="U85" s="180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2"/>
      <c r="AI85" s="27"/>
    </row>
    <row r="86" spans="1:35" ht="15" customHeight="1" thickTop="1" thickBot="1">
      <c r="A86" s="26"/>
      <c r="B86" s="458"/>
      <c r="C86" s="459"/>
      <c r="D86" s="459"/>
      <c r="E86" s="459"/>
      <c r="F86" s="459"/>
      <c r="G86" s="460"/>
      <c r="H86" s="183"/>
      <c r="I86" s="9"/>
      <c r="J86" s="184" t="s">
        <v>116</v>
      </c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72"/>
      <c r="V86" s="427"/>
      <c r="W86" s="428"/>
      <c r="X86" s="428"/>
      <c r="Y86" s="428"/>
      <c r="Z86" s="428"/>
      <c r="AA86" s="428"/>
      <c r="AB86" s="428"/>
      <c r="AC86" s="428"/>
      <c r="AD86" s="428"/>
      <c r="AE86" s="428"/>
      <c r="AF86" s="428"/>
      <c r="AG86" s="429"/>
      <c r="AH86" s="174"/>
      <c r="AI86" s="27"/>
    </row>
    <row r="87" spans="1:35" ht="15" customHeight="1" thickTop="1" thickBot="1">
      <c r="A87" s="26"/>
      <c r="B87" s="458"/>
      <c r="C87" s="459"/>
      <c r="D87" s="459"/>
      <c r="E87" s="459"/>
      <c r="F87" s="459"/>
      <c r="G87" s="460"/>
      <c r="H87" s="172"/>
      <c r="I87" s="9"/>
      <c r="J87" s="184" t="s">
        <v>117</v>
      </c>
      <c r="K87" s="183"/>
      <c r="L87" s="183"/>
      <c r="M87" s="183"/>
      <c r="N87" s="183"/>
      <c r="O87" s="183"/>
      <c r="P87" s="183"/>
      <c r="Q87" s="183"/>
      <c r="R87" s="183"/>
      <c r="S87" s="183"/>
      <c r="T87" s="174"/>
      <c r="U87" s="172"/>
      <c r="V87" s="430"/>
      <c r="W87" s="431"/>
      <c r="X87" s="431"/>
      <c r="Y87" s="431"/>
      <c r="Z87" s="431"/>
      <c r="AA87" s="431"/>
      <c r="AB87" s="431"/>
      <c r="AC87" s="431"/>
      <c r="AD87" s="431"/>
      <c r="AE87" s="431"/>
      <c r="AF87" s="431"/>
      <c r="AG87" s="432"/>
      <c r="AH87" s="174"/>
      <c r="AI87" s="27"/>
    </row>
    <row r="88" spans="1:35" ht="15" customHeight="1" thickTop="1" thickBot="1">
      <c r="A88" s="26"/>
      <c r="B88" s="458"/>
      <c r="C88" s="459"/>
      <c r="D88" s="459"/>
      <c r="E88" s="459"/>
      <c r="F88" s="459"/>
      <c r="G88" s="460"/>
      <c r="H88" s="172"/>
      <c r="I88" s="9"/>
      <c r="J88" s="184" t="s">
        <v>118</v>
      </c>
      <c r="K88" s="183"/>
      <c r="L88" s="183"/>
      <c r="M88" s="183"/>
      <c r="N88" s="183"/>
      <c r="O88" s="183"/>
      <c r="P88" s="183"/>
      <c r="Q88" s="183"/>
      <c r="R88" s="183"/>
      <c r="S88" s="183"/>
      <c r="T88" s="174"/>
      <c r="U88" s="172"/>
      <c r="V88" s="430"/>
      <c r="W88" s="431"/>
      <c r="X88" s="431"/>
      <c r="Y88" s="431"/>
      <c r="Z88" s="431"/>
      <c r="AA88" s="431"/>
      <c r="AB88" s="431"/>
      <c r="AC88" s="431"/>
      <c r="AD88" s="431"/>
      <c r="AE88" s="431"/>
      <c r="AF88" s="431"/>
      <c r="AG88" s="432"/>
      <c r="AH88" s="174"/>
      <c r="AI88" s="27"/>
    </row>
    <row r="89" spans="1:35" ht="15" customHeight="1" thickTop="1" thickBot="1">
      <c r="A89" s="26"/>
      <c r="B89" s="458"/>
      <c r="C89" s="459"/>
      <c r="D89" s="459"/>
      <c r="E89" s="459"/>
      <c r="F89" s="459"/>
      <c r="G89" s="460"/>
      <c r="H89" s="172"/>
      <c r="I89" s="9"/>
      <c r="J89" s="184" t="s">
        <v>85</v>
      </c>
      <c r="K89" s="183"/>
      <c r="L89" s="403"/>
      <c r="M89" s="404"/>
      <c r="N89" s="404"/>
      <c r="O89" s="404"/>
      <c r="P89" s="404"/>
      <c r="Q89" s="404"/>
      <c r="R89" s="404"/>
      <c r="S89" s="405"/>
      <c r="T89" s="174"/>
      <c r="U89" s="172"/>
      <c r="V89" s="430"/>
      <c r="W89" s="431"/>
      <c r="X89" s="431"/>
      <c r="Y89" s="431"/>
      <c r="Z89" s="431"/>
      <c r="AA89" s="431"/>
      <c r="AB89" s="431"/>
      <c r="AC89" s="431"/>
      <c r="AD89" s="431"/>
      <c r="AE89" s="431"/>
      <c r="AF89" s="431"/>
      <c r="AG89" s="432"/>
      <c r="AH89" s="174"/>
      <c r="AI89" s="27"/>
    </row>
    <row r="90" spans="1:35" ht="15" customHeight="1" thickTop="1">
      <c r="A90" s="26"/>
      <c r="B90" s="458"/>
      <c r="C90" s="459"/>
      <c r="D90" s="459"/>
      <c r="E90" s="459"/>
      <c r="F90" s="459"/>
      <c r="G90" s="460"/>
      <c r="H90" s="172"/>
      <c r="I90" s="183"/>
      <c r="J90" s="183"/>
      <c r="K90" s="183"/>
      <c r="L90" s="409"/>
      <c r="M90" s="410"/>
      <c r="N90" s="410"/>
      <c r="O90" s="410"/>
      <c r="P90" s="410"/>
      <c r="Q90" s="410"/>
      <c r="R90" s="410"/>
      <c r="S90" s="411"/>
      <c r="T90" s="174"/>
      <c r="U90" s="172"/>
      <c r="V90" s="433"/>
      <c r="W90" s="434"/>
      <c r="X90" s="434"/>
      <c r="Y90" s="434"/>
      <c r="Z90" s="434"/>
      <c r="AA90" s="434"/>
      <c r="AB90" s="434"/>
      <c r="AC90" s="434"/>
      <c r="AD90" s="434"/>
      <c r="AE90" s="434"/>
      <c r="AF90" s="434"/>
      <c r="AG90" s="435"/>
      <c r="AH90" s="174"/>
      <c r="AI90" s="27"/>
    </row>
    <row r="91" spans="1:35" ht="15" customHeight="1">
      <c r="A91" s="26"/>
      <c r="B91" s="461"/>
      <c r="C91" s="462"/>
      <c r="D91" s="462"/>
      <c r="E91" s="462"/>
      <c r="F91" s="462"/>
      <c r="G91" s="463"/>
      <c r="H91" s="175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7"/>
      <c r="U91" s="175"/>
      <c r="V91" s="176"/>
      <c r="W91" s="176"/>
      <c r="X91" s="176"/>
      <c r="Y91" s="176"/>
      <c r="Z91" s="176"/>
      <c r="AA91" s="176"/>
      <c r="AB91" s="176"/>
      <c r="AC91" s="176"/>
      <c r="AD91" s="176"/>
      <c r="AE91" s="176"/>
      <c r="AF91" s="176"/>
      <c r="AG91" s="176"/>
      <c r="AH91" s="177"/>
      <c r="AI91" s="27"/>
    </row>
    <row r="92" spans="1:35" ht="15" customHeight="1" thickBot="1">
      <c r="A92" s="26"/>
      <c r="B92" s="455" t="s">
        <v>63</v>
      </c>
      <c r="C92" s="456"/>
      <c r="D92" s="456"/>
      <c r="E92" s="456"/>
      <c r="F92" s="456"/>
      <c r="G92" s="457"/>
      <c r="H92" s="178"/>
      <c r="I92" s="178"/>
      <c r="J92" s="178"/>
      <c r="K92" s="178"/>
      <c r="L92" s="178"/>
      <c r="M92" s="178"/>
      <c r="N92" s="178"/>
      <c r="O92" s="179"/>
      <c r="P92" s="179"/>
      <c r="Q92" s="179"/>
      <c r="R92" s="179"/>
      <c r="S92" s="179"/>
      <c r="T92" s="179"/>
      <c r="U92" s="180"/>
      <c r="V92" s="181"/>
      <c r="W92" s="181"/>
      <c r="X92" s="181"/>
      <c r="Y92" s="181"/>
      <c r="Z92" s="181"/>
      <c r="AA92" s="181"/>
      <c r="AB92" s="181"/>
      <c r="AC92" s="181"/>
      <c r="AD92" s="181"/>
      <c r="AE92" s="181"/>
      <c r="AF92" s="181"/>
      <c r="AG92" s="181"/>
      <c r="AH92" s="182"/>
      <c r="AI92" s="27"/>
    </row>
    <row r="93" spans="1:35" ht="15" customHeight="1" thickTop="1" thickBot="1">
      <c r="A93" s="26"/>
      <c r="B93" s="458"/>
      <c r="C93" s="459"/>
      <c r="D93" s="459"/>
      <c r="E93" s="459"/>
      <c r="F93" s="459"/>
      <c r="G93" s="460"/>
      <c r="H93" s="183"/>
      <c r="I93" s="9"/>
      <c r="J93" s="184" t="s">
        <v>99</v>
      </c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72"/>
      <c r="V93" s="427"/>
      <c r="W93" s="428"/>
      <c r="X93" s="428"/>
      <c r="Y93" s="428"/>
      <c r="Z93" s="428"/>
      <c r="AA93" s="428"/>
      <c r="AB93" s="428"/>
      <c r="AC93" s="428"/>
      <c r="AD93" s="428"/>
      <c r="AE93" s="428"/>
      <c r="AF93" s="428"/>
      <c r="AG93" s="429"/>
      <c r="AH93" s="174"/>
      <c r="AI93" s="27"/>
    </row>
    <row r="94" spans="1:35" ht="15" customHeight="1" thickTop="1" thickBot="1">
      <c r="A94" s="26"/>
      <c r="B94" s="458"/>
      <c r="C94" s="459"/>
      <c r="D94" s="459"/>
      <c r="E94" s="459"/>
      <c r="F94" s="459"/>
      <c r="G94" s="460"/>
      <c r="H94" s="172"/>
      <c r="I94" s="9"/>
      <c r="J94" s="184" t="s">
        <v>119</v>
      </c>
      <c r="K94" s="183"/>
      <c r="L94" s="183"/>
      <c r="M94" s="183"/>
      <c r="N94" s="183"/>
      <c r="O94" s="183"/>
      <c r="P94" s="183"/>
      <c r="Q94" s="183"/>
      <c r="R94" s="183"/>
      <c r="S94" s="183"/>
      <c r="T94" s="174"/>
      <c r="U94" s="172"/>
      <c r="V94" s="430"/>
      <c r="W94" s="431"/>
      <c r="X94" s="431"/>
      <c r="Y94" s="431"/>
      <c r="Z94" s="431"/>
      <c r="AA94" s="431"/>
      <c r="AB94" s="431"/>
      <c r="AC94" s="431"/>
      <c r="AD94" s="431"/>
      <c r="AE94" s="431"/>
      <c r="AF94" s="431"/>
      <c r="AG94" s="432"/>
      <c r="AH94" s="174"/>
      <c r="AI94" s="27"/>
    </row>
    <row r="95" spans="1:35" ht="15" customHeight="1" thickTop="1" thickBot="1">
      <c r="A95" s="26"/>
      <c r="B95" s="458"/>
      <c r="C95" s="459"/>
      <c r="D95" s="459"/>
      <c r="E95" s="459"/>
      <c r="F95" s="459"/>
      <c r="G95" s="460"/>
      <c r="H95" s="172"/>
      <c r="I95" s="9"/>
      <c r="J95" s="184" t="s">
        <v>100</v>
      </c>
      <c r="K95" s="183"/>
      <c r="L95" s="183"/>
      <c r="M95" s="183"/>
      <c r="N95" s="183"/>
      <c r="O95" s="183"/>
      <c r="P95" s="183"/>
      <c r="Q95" s="183"/>
      <c r="R95" s="183"/>
      <c r="S95" s="183"/>
      <c r="T95" s="174"/>
      <c r="U95" s="172"/>
      <c r="V95" s="430"/>
      <c r="W95" s="431"/>
      <c r="X95" s="431"/>
      <c r="Y95" s="431"/>
      <c r="Z95" s="431"/>
      <c r="AA95" s="431"/>
      <c r="AB95" s="431"/>
      <c r="AC95" s="431"/>
      <c r="AD95" s="431"/>
      <c r="AE95" s="431"/>
      <c r="AF95" s="431"/>
      <c r="AG95" s="432"/>
      <c r="AH95" s="174"/>
      <c r="AI95" s="27"/>
    </row>
    <row r="96" spans="1:35" ht="15" customHeight="1" thickTop="1" thickBot="1">
      <c r="A96" s="26"/>
      <c r="B96" s="458"/>
      <c r="C96" s="459"/>
      <c r="D96" s="459"/>
      <c r="E96" s="459"/>
      <c r="F96" s="459"/>
      <c r="G96" s="460"/>
      <c r="H96" s="172"/>
      <c r="I96" s="9"/>
      <c r="J96" s="184" t="s">
        <v>85</v>
      </c>
      <c r="K96" s="183"/>
      <c r="L96" s="403"/>
      <c r="M96" s="404"/>
      <c r="N96" s="404"/>
      <c r="O96" s="404"/>
      <c r="P96" s="404"/>
      <c r="Q96" s="404"/>
      <c r="R96" s="404"/>
      <c r="S96" s="405"/>
      <c r="T96" s="174"/>
      <c r="U96" s="172"/>
      <c r="V96" s="430"/>
      <c r="W96" s="431"/>
      <c r="X96" s="431"/>
      <c r="Y96" s="431"/>
      <c r="Z96" s="431"/>
      <c r="AA96" s="431"/>
      <c r="AB96" s="431"/>
      <c r="AC96" s="431"/>
      <c r="AD96" s="431"/>
      <c r="AE96" s="431"/>
      <c r="AF96" s="431"/>
      <c r="AG96" s="432"/>
      <c r="AH96" s="174"/>
      <c r="AI96" s="27"/>
    </row>
    <row r="97" spans="1:35" ht="15" customHeight="1" thickTop="1">
      <c r="A97" s="26"/>
      <c r="B97" s="458"/>
      <c r="C97" s="459"/>
      <c r="D97" s="459"/>
      <c r="E97" s="459"/>
      <c r="F97" s="459"/>
      <c r="G97" s="460"/>
      <c r="H97" s="172"/>
      <c r="I97" s="183"/>
      <c r="J97" s="183"/>
      <c r="K97" s="183"/>
      <c r="L97" s="409"/>
      <c r="M97" s="410"/>
      <c r="N97" s="410"/>
      <c r="O97" s="410"/>
      <c r="P97" s="410"/>
      <c r="Q97" s="410"/>
      <c r="R97" s="410"/>
      <c r="S97" s="411"/>
      <c r="T97" s="174"/>
      <c r="U97" s="172"/>
      <c r="V97" s="433"/>
      <c r="W97" s="434"/>
      <c r="X97" s="434"/>
      <c r="Y97" s="434"/>
      <c r="Z97" s="434"/>
      <c r="AA97" s="434"/>
      <c r="AB97" s="434"/>
      <c r="AC97" s="434"/>
      <c r="AD97" s="434"/>
      <c r="AE97" s="434"/>
      <c r="AF97" s="434"/>
      <c r="AG97" s="435"/>
      <c r="AH97" s="174"/>
      <c r="AI97" s="27"/>
    </row>
    <row r="98" spans="1:35" ht="15" customHeight="1">
      <c r="A98" s="26"/>
      <c r="B98" s="461"/>
      <c r="C98" s="462"/>
      <c r="D98" s="462"/>
      <c r="E98" s="462"/>
      <c r="F98" s="462"/>
      <c r="G98" s="463"/>
      <c r="H98" s="175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7"/>
      <c r="U98" s="175"/>
      <c r="V98" s="176"/>
      <c r="W98" s="176"/>
      <c r="X98" s="176"/>
      <c r="Y98" s="176"/>
      <c r="Z98" s="176"/>
      <c r="AA98" s="176"/>
      <c r="AB98" s="176"/>
      <c r="AC98" s="176"/>
      <c r="AD98" s="176"/>
      <c r="AE98" s="176"/>
      <c r="AF98" s="176"/>
      <c r="AG98" s="176"/>
      <c r="AH98" s="177"/>
      <c r="AI98" s="27"/>
    </row>
    <row r="99" spans="1:35" ht="15" customHeight="1" thickBot="1">
      <c r="A99" s="26"/>
      <c r="B99" s="455" t="s">
        <v>64</v>
      </c>
      <c r="C99" s="456"/>
      <c r="D99" s="456"/>
      <c r="E99" s="456"/>
      <c r="F99" s="456"/>
      <c r="G99" s="457"/>
      <c r="H99" s="178"/>
      <c r="I99" s="178"/>
      <c r="J99" s="178"/>
      <c r="K99" s="178"/>
      <c r="L99" s="178"/>
      <c r="M99" s="178"/>
      <c r="N99" s="178"/>
      <c r="O99" s="179"/>
      <c r="P99" s="179"/>
      <c r="Q99" s="179"/>
      <c r="R99" s="179"/>
      <c r="S99" s="179"/>
      <c r="T99" s="179"/>
      <c r="U99" s="180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1"/>
      <c r="AG99" s="181"/>
      <c r="AH99" s="182"/>
      <c r="AI99" s="27"/>
    </row>
    <row r="100" spans="1:35" ht="15" customHeight="1" thickTop="1" thickBot="1">
      <c r="A100" s="26"/>
      <c r="B100" s="458"/>
      <c r="C100" s="459"/>
      <c r="D100" s="459"/>
      <c r="E100" s="459"/>
      <c r="F100" s="459"/>
      <c r="G100" s="460"/>
      <c r="H100" s="183"/>
      <c r="I100" s="9"/>
      <c r="J100" s="184" t="s">
        <v>99</v>
      </c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72"/>
      <c r="V100" s="427"/>
      <c r="W100" s="428"/>
      <c r="X100" s="428"/>
      <c r="Y100" s="428"/>
      <c r="Z100" s="428"/>
      <c r="AA100" s="428"/>
      <c r="AB100" s="428"/>
      <c r="AC100" s="428"/>
      <c r="AD100" s="428"/>
      <c r="AE100" s="428"/>
      <c r="AF100" s="428"/>
      <c r="AG100" s="429"/>
      <c r="AH100" s="174"/>
      <c r="AI100" s="27"/>
    </row>
    <row r="101" spans="1:35" ht="15" customHeight="1" thickTop="1" thickBot="1">
      <c r="A101" s="26"/>
      <c r="B101" s="458"/>
      <c r="C101" s="459"/>
      <c r="D101" s="459"/>
      <c r="E101" s="459"/>
      <c r="F101" s="459"/>
      <c r="G101" s="460"/>
      <c r="H101" s="172"/>
      <c r="I101" s="9"/>
      <c r="J101" s="184" t="s">
        <v>119</v>
      </c>
      <c r="K101" s="183"/>
      <c r="L101" s="183"/>
      <c r="M101" s="183"/>
      <c r="N101" s="183"/>
      <c r="O101" s="183"/>
      <c r="P101" s="183"/>
      <c r="Q101" s="183"/>
      <c r="R101" s="183"/>
      <c r="S101" s="183"/>
      <c r="T101" s="174"/>
      <c r="U101" s="172"/>
      <c r="V101" s="430"/>
      <c r="W101" s="431"/>
      <c r="X101" s="431"/>
      <c r="Y101" s="431"/>
      <c r="Z101" s="431"/>
      <c r="AA101" s="431"/>
      <c r="AB101" s="431"/>
      <c r="AC101" s="431"/>
      <c r="AD101" s="431"/>
      <c r="AE101" s="431"/>
      <c r="AF101" s="431"/>
      <c r="AG101" s="432"/>
      <c r="AH101" s="174"/>
      <c r="AI101" s="27"/>
    </row>
    <row r="102" spans="1:35" ht="15" customHeight="1" thickTop="1" thickBot="1">
      <c r="A102" s="26"/>
      <c r="B102" s="458"/>
      <c r="C102" s="459"/>
      <c r="D102" s="459"/>
      <c r="E102" s="459"/>
      <c r="F102" s="459"/>
      <c r="G102" s="460"/>
      <c r="H102" s="172"/>
      <c r="I102" s="9"/>
      <c r="J102" s="184" t="s">
        <v>100</v>
      </c>
      <c r="K102" s="183"/>
      <c r="L102" s="183"/>
      <c r="M102" s="183"/>
      <c r="N102" s="183"/>
      <c r="O102" s="183"/>
      <c r="P102" s="183"/>
      <c r="Q102" s="183"/>
      <c r="R102" s="183"/>
      <c r="S102" s="183"/>
      <c r="T102" s="174"/>
      <c r="U102" s="172"/>
      <c r="V102" s="430"/>
      <c r="W102" s="431"/>
      <c r="X102" s="431"/>
      <c r="Y102" s="431"/>
      <c r="Z102" s="431"/>
      <c r="AA102" s="431"/>
      <c r="AB102" s="431"/>
      <c r="AC102" s="431"/>
      <c r="AD102" s="431"/>
      <c r="AE102" s="431"/>
      <c r="AF102" s="431"/>
      <c r="AG102" s="432"/>
      <c r="AH102" s="174"/>
      <c r="AI102" s="27"/>
    </row>
    <row r="103" spans="1:35" ht="15" customHeight="1" thickTop="1" thickBot="1">
      <c r="A103" s="26"/>
      <c r="B103" s="458"/>
      <c r="C103" s="459"/>
      <c r="D103" s="459"/>
      <c r="E103" s="459"/>
      <c r="F103" s="459"/>
      <c r="G103" s="460"/>
      <c r="H103" s="172"/>
      <c r="I103" s="9"/>
      <c r="J103" s="184" t="s">
        <v>85</v>
      </c>
      <c r="K103" s="183"/>
      <c r="L103" s="403"/>
      <c r="M103" s="404"/>
      <c r="N103" s="404"/>
      <c r="O103" s="404"/>
      <c r="P103" s="404"/>
      <c r="Q103" s="404"/>
      <c r="R103" s="404"/>
      <c r="S103" s="405"/>
      <c r="T103" s="174"/>
      <c r="U103" s="172"/>
      <c r="V103" s="430"/>
      <c r="W103" s="431"/>
      <c r="X103" s="431"/>
      <c r="Y103" s="431"/>
      <c r="Z103" s="431"/>
      <c r="AA103" s="431"/>
      <c r="AB103" s="431"/>
      <c r="AC103" s="431"/>
      <c r="AD103" s="431"/>
      <c r="AE103" s="431"/>
      <c r="AF103" s="431"/>
      <c r="AG103" s="432"/>
      <c r="AH103" s="174"/>
      <c r="AI103" s="27"/>
    </row>
    <row r="104" spans="1:35" ht="15" customHeight="1" thickTop="1">
      <c r="A104" s="26"/>
      <c r="B104" s="458"/>
      <c r="C104" s="459"/>
      <c r="D104" s="459"/>
      <c r="E104" s="459"/>
      <c r="F104" s="459"/>
      <c r="G104" s="460"/>
      <c r="H104" s="172"/>
      <c r="I104" s="183"/>
      <c r="J104" s="183"/>
      <c r="K104" s="183"/>
      <c r="L104" s="409"/>
      <c r="M104" s="410"/>
      <c r="N104" s="410"/>
      <c r="O104" s="410"/>
      <c r="P104" s="410"/>
      <c r="Q104" s="410"/>
      <c r="R104" s="410"/>
      <c r="S104" s="411"/>
      <c r="T104" s="174"/>
      <c r="U104" s="172"/>
      <c r="V104" s="433"/>
      <c r="W104" s="434"/>
      <c r="X104" s="434"/>
      <c r="Y104" s="434"/>
      <c r="Z104" s="434"/>
      <c r="AA104" s="434"/>
      <c r="AB104" s="434"/>
      <c r="AC104" s="434"/>
      <c r="AD104" s="434"/>
      <c r="AE104" s="434"/>
      <c r="AF104" s="434"/>
      <c r="AG104" s="435"/>
      <c r="AH104" s="174"/>
      <c r="AI104" s="27"/>
    </row>
    <row r="105" spans="1:35" ht="15" customHeight="1">
      <c r="A105" s="26"/>
      <c r="B105" s="461"/>
      <c r="C105" s="462"/>
      <c r="D105" s="462"/>
      <c r="E105" s="462"/>
      <c r="F105" s="462"/>
      <c r="G105" s="463"/>
      <c r="H105" s="175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7"/>
      <c r="U105" s="175"/>
      <c r="V105" s="176"/>
      <c r="W105" s="176"/>
      <c r="X105" s="176"/>
      <c r="Y105" s="176"/>
      <c r="Z105" s="176"/>
      <c r="AA105" s="176"/>
      <c r="AB105" s="176"/>
      <c r="AC105" s="176"/>
      <c r="AD105" s="176"/>
      <c r="AE105" s="176"/>
      <c r="AF105" s="176"/>
      <c r="AG105" s="176"/>
      <c r="AH105" s="177"/>
      <c r="AI105" s="27"/>
    </row>
    <row r="106" spans="1:35" ht="15" customHeight="1">
      <c r="A106" s="26"/>
      <c r="B106" s="502" t="s">
        <v>161</v>
      </c>
      <c r="C106" s="503"/>
      <c r="D106" s="503"/>
      <c r="E106" s="503"/>
      <c r="F106" s="503"/>
      <c r="G106" s="504"/>
      <c r="H106" s="180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2"/>
      <c r="U106" s="180"/>
      <c r="V106" s="181"/>
      <c r="W106" s="181"/>
      <c r="X106" s="181"/>
      <c r="Y106" s="181"/>
      <c r="Z106" s="181"/>
      <c r="AA106" s="181"/>
      <c r="AB106" s="181"/>
      <c r="AC106" s="181"/>
      <c r="AD106" s="181"/>
      <c r="AE106" s="181"/>
      <c r="AF106" s="181"/>
      <c r="AG106" s="181"/>
      <c r="AH106" s="182"/>
      <c r="AI106" s="27"/>
    </row>
    <row r="107" spans="1:35" ht="15" customHeight="1">
      <c r="A107" s="26"/>
      <c r="B107" s="505"/>
      <c r="C107" s="506"/>
      <c r="D107" s="506"/>
      <c r="E107" s="506"/>
      <c r="F107" s="506"/>
      <c r="G107" s="507"/>
      <c r="H107" s="172"/>
      <c r="I107" s="501"/>
      <c r="J107" s="501"/>
      <c r="K107" s="453"/>
      <c r="L107" s="403"/>
      <c r="M107" s="404"/>
      <c r="N107" s="404"/>
      <c r="O107" s="404"/>
      <c r="P107" s="404"/>
      <c r="Q107" s="404"/>
      <c r="R107" s="404"/>
      <c r="S107" s="405"/>
      <c r="T107" s="174"/>
      <c r="U107" s="172"/>
      <c r="V107" s="483"/>
      <c r="W107" s="484"/>
      <c r="X107" s="484"/>
      <c r="Y107" s="484"/>
      <c r="Z107" s="484"/>
      <c r="AA107" s="484"/>
      <c r="AB107" s="484"/>
      <c r="AC107" s="484"/>
      <c r="AD107" s="484"/>
      <c r="AE107" s="484"/>
      <c r="AF107" s="484"/>
      <c r="AG107" s="485"/>
      <c r="AH107" s="174"/>
      <c r="AI107" s="27"/>
    </row>
    <row r="108" spans="1:35" ht="15" customHeight="1">
      <c r="A108" s="26"/>
      <c r="B108" s="464"/>
      <c r="C108" s="465"/>
      <c r="D108" s="465"/>
      <c r="E108" s="465"/>
      <c r="F108" s="465"/>
      <c r="G108" s="466"/>
      <c r="H108" s="172"/>
      <c r="I108" s="501"/>
      <c r="J108" s="501"/>
      <c r="K108" s="453"/>
      <c r="L108" s="409"/>
      <c r="M108" s="410"/>
      <c r="N108" s="410"/>
      <c r="O108" s="410"/>
      <c r="P108" s="410"/>
      <c r="Q108" s="410"/>
      <c r="R108" s="410"/>
      <c r="S108" s="411"/>
      <c r="T108" s="174"/>
      <c r="U108" s="172"/>
      <c r="V108" s="486"/>
      <c r="W108" s="487"/>
      <c r="X108" s="487"/>
      <c r="Y108" s="487"/>
      <c r="Z108" s="487"/>
      <c r="AA108" s="487"/>
      <c r="AB108" s="487"/>
      <c r="AC108" s="487"/>
      <c r="AD108" s="487"/>
      <c r="AE108" s="487"/>
      <c r="AF108" s="487"/>
      <c r="AG108" s="488"/>
      <c r="AH108" s="174"/>
      <c r="AI108" s="27"/>
    </row>
    <row r="109" spans="1:35" ht="15" customHeight="1">
      <c r="A109" s="26"/>
      <c r="B109" s="470"/>
      <c r="C109" s="471"/>
      <c r="D109" s="471"/>
      <c r="E109" s="471"/>
      <c r="F109" s="471"/>
      <c r="G109" s="472"/>
      <c r="H109" s="175"/>
      <c r="I109" s="176"/>
      <c r="J109" s="176"/>
      <c r="K109" s="176"/>
      <c r="L109" s="176"/>
      <c r="M109" s="176"/>
      <c r="N109" s="176"/>
      <c r="O109" s="176"/>
      <c r="P109" s="176"/>
      <c r="Q109" s="176"/>
      <c r="R109" s="176"/>
      <c r="S109" s="176"/>
      <c r="T109" s="177"/>
      <c r="U109" s="175"/>
      <c r="V109" s="176"/>
      <c r="W109" s="176"/>
      <c r="X109" s="176"/>
      <c r="Y109" s="176"/>
      <c r="Z109" s="176"/>
      <c r="AA109" s="176"/>
      <c r="AB109" s="176"/>
      <c r="AC109" s="176"/>
      <c r="AD109" s="176"/>
      <c r="AE109" s="176"/>
      <c r="AF109" s="176"/>
      <c r="AG109" s="176"/>
      <c r="AH109" s="177"/>
      <c r="AI109" s="27"/>
    </row>
    <row r="110" spans="1:35" ht="15" customHeight="1">
      <c r="A110" s="26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27"/>
    </row>
    <row r="111" spans="1:35" ht="15" customHeight="1">
      <c r="A111" s="26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27"/>
    </row>
    <row r="112" spans="1:35" ht="15" customHeight="1">
      <c r="A112" s="26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27"/>
    </row>
    <row r="113" spans="1:35" ht="15" customHeight="1">
      <c r="A113" s="26"/>
      <c r="B113" s="189" t="s">
        <v>55</v>
      </c>
      <c r="C113" s="32"/>
      <c r="D113" s="32"/>
      <c r="E113" s="32"/>
      <c r="F113" s="32"/>
      <c r="G113" s="32"/>
      <c r="H113" s="440" t="s">
        <v>156</v>
      </c>
      <c r="I113" s="440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 t="s">
        <v>163</v>
      </c>
      <c r="V113" s="440"/>
      <c r="W113" s="440"/>
      <c r="X113" s="440"/>
      <c r="Y113" s="440"/>
      <c r="Z113" s="440"/>
      <c r="AA113" s="440"/>
      <c r="AB113" s="440"/>
      <c r="AC113" s="440"/>
      <c r="AD113" s="440"/>
      <c r="AE113" s="440"/>
      <c r="AF113" s="440"/>
      <c r="AG113" s="440"/>
      <c r="AH113" s="440"/>
      <c r="AI113" s="27"/>
    </row>
    <row r="114" spans="1:35" ht="15" customHeight="1" thickBot="1">
      <c r="A114" s="26"/>
      <c r="B114" s="442" t="s">
        <v>56</v>
      </c>
      <c r="C114" s="443"/>
      <c r="D114" s="443"/>
      <c r="E114" s="443"/>
      <c r="F114" s="443"/>
      <c r="G114" s="444"/>
      <c r="H114" s="178"/>
      <c r="I114" s="178"/>
      <c r="J114" s="178"/>
      <c r="K114" s="178"/>
      <c r="L114" s="178"/>
      <c r="M114" s="178"/>
      <c r="N114" s="178"/>
      <c r="O114" s="179"/>
      <c r="P114" s="179"/>
      <c r="Q114" s="179"/>
      <c r="R114" s="179"/>
      <c r="S114" s="179"/>
      <c r="T114" s="179"/>
      <c r="U114" s="180"/>
      <c r="V114" s="181"/>
      <c r="W114" s="181"/>
      <c r="X114" s="181"/>
      <c r="Y114" s="181"/>
      <c r="Z114" s="181"/>
      <c r="AA114" s="181"/>
      <c r="AB114" s="181"/>
      <c r="AC114" s="181"/>
      <c r="AD114" s="181"/>
      <c r="AE114" s="181"/>
      <c r="AF114" s="181"/>
      <c r="AG114" s="181"/>
      <c r="AH114" s="182"/>
      <c r="AI114" s="27"/>
    </row>
    <row r="115" spans="1:35" ht="15" customHeight="1" thickTop="1" thickBot="1">
      <c r="A115" s="26"/>
      <c r="B115" s="445"/>
      <c r="C115" s="446"/>
      <c r="D115" s="446"/>
      <c r="E115" s="446"/>
      <c r="F115" s="446"/>
      <c r="G115" s="447"/>
      <c r="H115" s="183"/>
      <c r="I115" s="9"/>
      <c r="J115" s="184" t="s">
        <v>90</v>
      </c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72"/>
      <c r="V115" s="427"/>
      <c r="W115" s="428"/>
      <c r="X115" s="428"/>
      <c r="Y115" s="428"/>
      <c r="Z115" s="428"/>
      <c r="AA115" s="428"/>
      <c r="AB115" s="428"/>
      <c r="AC115" s="428"/>
      <c r="AD115" s="428"/>
      <c r="AE115" s="428"/>
      <c r="AF115" s="428"/>
      <c r="AG115" s="429"/>
      <c r="AH115" s="174"/>
      <c r="AI115" s="27"/>
    </row>
    <row r="116" spans="1:35" ht="15" customHeight="1" thickTop="1" thickBot="1">
      <c r="A116" s="26"/>
      <c r="B116" s="445"/>
      <c r="C116" s="446"/>
      <c r="D116" s="446"/>
      <c r="E116" s="446"/>
      <c r="F116" s="446"/>
      <c r="G116" s="447"/>
      <c r="H116" s="172"/>
      <c r="I116" s="9"/>
      <c r="J116" s="184" t="s">
        <v>105</v>
      </c>
      <c r="K116" s="183"/>
      <c r="L116" s="183"/>
      <c r="M116" s="183"/>
      <c r="N116" s="183"/>
      <c r="O116" s="183"/>
      <c r="P116" s="183"/>
      <c r="Q116" s="183"/>
      <c r="R116" s="183"/>
      <c r="S116" s="183"/>
      <c r="T116" s="174"/>
      <c r="U116" s="172"/>
      <c r="V116" s="430"/>
      <c r="W116" s="431"/>
      <c r="X116" s="431"/>
      <c r="Y116" s="431"/>
      <c r="Z116" s="431"/>
      <c r="AA116" s="431"/>
      <c r="AB116" s="431"/>
      <c r="AC116" s="431"/>
      <c r="AD116" s="431"/>
      <c r="AE116" s="431"/>
      <c r="AF116" s="431"/>
      <c r="AG116" s="432"/>
      <c r="AH116" s="174"/>
      <c r="AI116" s="27"/>
    </row>
    <row r="117" spans="1:35" ht="15" customHeight="1" thickTop="1" thickBot="1">
      <c r="A117" s="26"/>
      <c r="B117" s="445"/>
      <c r="C117" s="446"/>
      <c r="D117" s="446"/>
      <c r="E117" s="446"/>
      <c r="F117" s="446"/>
      <c r="G117" s="447"/>
      <c r="H117" s="172"/>
      <c r="I117" s="9"/>
      <c r="J117" s="184" t="s">
        <v>92</v>
      </c>
      <c r="K117" s="183"/>
      <c r="L117" s="183"/>
      <c r="M117" s="183"/>
      <c r="N117" s="183"/>
      <c r="O117" s="183"/>
      <c r="P117" s="183"/>
      <c r="Q117" s="183"/>
      <c r="R117" s="183"/>
      <c r="S117" s="183"/>
      <c r="T117" s="174"/>
      <c r="U117" s="172"/>
      <c r="V117" s="430"/>
      <c r="W117" s="431"/>
      <c r="X117" s="431"/>
      <c r="Y117" s="431"/>
      <c r="Z117" s="431"/>
      <c r="AA117" s="431"/>
      <c r="AB117" s="431"/>
      <c r="AC117" s="431"/>
      <c r="AD117" s="431"/>
      <c r="AE117" s="431"/>
      <c r="AF117" s="431"/>
      <c r="AG117" s="432"/>
      <c r="AH117" s="174"/>
      <c r="AI117" s="27"/>
    </row>
    <row r="118" spans="1:35" ht="15" customHeight="1" thickTop="1" thickBot="1">
      <c r="A118" s="26"/>
      <c r="B118" s="445"/>
      <c r="C118" s="446"/>
      <c r="D118" s="446"/>
      <c r="E118" s="446"/>
      <c r="F118" s="446"/>
      <c r="G118" s="447"/>
      <c r="H118" s="172"/>
      <c r="I118" s="9"/>
      <c r="J118" s="184" t="s">
        <v>85</v>
      </c>
      <c r="K118" s="183"/>
      <c r="L118" s="403"/>
      <c r="M118" s="404"/>
      <c r="N118" s="404"/>
      <c r="O118" s="404"/>
      <c r="P118" s="404"/>
      <c r="Q118" s="404"/>
      <c r="R118" s="404"/>
      <c r="S118" s="405"/>
      <c r="T118" s="174"/>
      <c r="U118" s="172"/>
      <c r="V118" s="430"/>
      <c r="W118" s="431"/>
      <c r="X118" s="431"/>
      <c r="Y118" s="431"/>
      <c r="Z118" s="431"/>
      <c r="AA118" s="431"/>
      <c r="AB118" s="431"/>
      <c r="AC118" s="431"/>
      <c r="AD118" s="431"/>
      <c r="AE118" s="431"/>
      <c r="AF118" s="431"/>
      <c r="AG118" s="432"/>
      <c r="AH118" s="174"/>
      <c r="AI118" s="27"/>
    </row>
    <row r="119" spans="1:35" ht="15" customHeight="1" thickTop="1">
      <c r="A119" s="26"/>
      <c r="B119" s="445"/>
      <c r="C119" s="446"/>
      <c r="D119" s="446"/>
      <c r="E119" s="446"/>
      <c r="F119" s="446"/>
      <c r="G119" s="447"/>
      <c r="H119" s="172"/>
      <c r="I119" s="183"/>
      <c r="J119" s="183"/>
      <c r="K119" s="183"/>
      <c r="L119" s="409"/>
      <c r="M119" s="410"/>
      <c r="N119" s="410"/>
      <c r="O119" s="410"/>
      <c r="P119" s="410"/>
      <c r="Q119" s="410"/>
      <c r="R119" s="410"/>
      <c r="S119" s="411"/>
      <c r="T119" s="174"/>
      <c r="U119" s="172"/>
      <c r="V119" s="433"/>
      <c r="W119" s="434"/>
      <c r="X119" s="434"/>
      <c r="Y119" s="434"/>
      <c r="Z119" s="434"/>
      <c r="AA119" s="434"/>
      <c r="AB119" s="434"/>
      <c r="AC119" s="434"/>
      <c r="AD119" s="434"/>
      <c r="AE119" s="434"/>
      <c r="AF119" s="434"/>
      <c r="AG119" s="435"/>
      <c r="AH119" s="174"/>
      <c r="AI119" s="27"/>
    </row>
    <row r="120" spans="1:35" ht="15" customHeight="1">
      <c r="A120" s="26"/>
      <c r="B120" s="448"/>
      <c r="C120" s="449"/>
      <c r="D120" s="449"/>
      <c r="E120" s="449"/>
      <c r="F120" s="449"/>
      <c r="G120" s="450"/>
      <c r="H120" s="175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T120" s="177"/>
      <c r="U120" s="175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G120" s="176"/>
      <c r="AH120" s="177"/>
      <c r="AI120" s="27"/>
    </row>
    <row r="121" spans="1:35" ht="15" customHeight="1" thickBot="1">
      <c r="A121" s="26"/>
      <c r="B121" s="442" t="s">
        <v>57</v>
      </c>
      <c r="C121" s="443"/>
      <c r="D121" s="443"/>
      <c r="E121" s="443"/>
      <c r="F121" s="443"/>
      <c r="G121" s="444"/>
      <c r="H121" s="178"/>
      <c r="I121" s="178"/>
      <c r="J121" s="178"/>
      <c r="K121" s="178"/>
      <c r="L121" s="178"/>
      <c r="M121" s="178"/>
      <c r="N121" s="178"/>
      <c r="O121" s="179"/>
      <c r="P121" s="179"/>
      <c r="Q121" s="179"/>
      <c r="R121" s="179"/>
      <c r="S121" s="179"/>
      <c r="T121" s="179"/>
      <c r="U121" s="180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2"/>
      <c r="AI121" s="27"/>
    </row>
    <row r="122" spans="1:35" ht="15" customHeight="1" thickTop="1" thickBot="1">
      <c r="A122" s="26"/>
      <c r="B122" s="445"/>
      <c r="C122" s="446"/>
      <c r="D122" s="446"/>
      <c r="E122" s="446"/>
      <c r="F122" s="446"/>
      <c r="G122" s="447"/>
      <c r="H122" s="183"/>
      <c r="I122" s="9"/>
      <c r="J122" s="184" t="s">
        <v>106</v>
      </c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72"/>
      <c r="V122" s="427"/>
      <c r="W122" s="428"/>
      <c r="X122" s="428"/>
      <c r="Y122" s="428"/>
      <c r="Z122" s="428"/>
      <c r="AA122" s="428"/>
      <c r="AB122" s="428"/>
      <c r="AC122" s="428"/>
      <c r="AD122" s="428"/>
      <c r="AE122" s="428"/>
      <c r="AF122" s="428"/>
      <c r="AG122" s="429"/>
      <c r="AH122" s="174"/>
      <c r="AI122" s="27"/>
    </row>
    <row r="123" spans="1:35" ht="15" customHeight="1" thickTop="1" thickBot="1">
      <c r="A123" s="26"/>
      <c r="B123" s="445"/>
      <c r="C123" s="446"/>
      <c r="D123" s="446"/>
      <c r="E123" s="446"/>
      <c r="F123" s="446"/>
      <c r="G123" s="447"/>
      <c r="H123" s="172"/>
      <c r="I123" s="9"/>
      <c r="J123" s="184" t="s">
        <v>107</v>
      </c>
      <c r="K123" s="183"/>
      <c r="L123" s="183"/>
      <c r="M123" s="183"/>
      <c r="N123" s="183"/>
      <c r="O123" s="183"/>
      <c r="P123" s="183"/>
      <c r="Q123" s="183"/>
      <c r="R123" s="183"/>
      <c r="S123" s="183"/>
      <c r="T123" s="174"/>
      <c r="U123" s="172"/>
      <c r="V123" s="430"/>
      <c r="W123" s="431"/>
      <c r="X123" s="431"/>
      <c r="Y123" s="431"/>
      <c r="Z123" s="431"/>
      <c r="AA123" s="431"/>
      <c r="AB123" s="431"/>
      <c r="AC123" s="431"/>
      <c r="AD123" s="431"/>
      <c r="AE123" s="431"/>
      <c r="AF123" s="431"/>
      <c r="AG123" s="432"/>
      <c r="AH123" s="174"/>
      <c r="AI123" s="27"/>
    </row>
    <row r="124" spans="1:35" ht="15" customHeight="1" thickTop="1" thickBot="1">
      <c r="A124" s="26"/>
      <c r="B124" s="445"/>
      <c r="C124" s="446"/>
      <c r="D124" s="446"/>
      <c r="E124" s="446"/>
      <c r="F124" s="446"/>
      <c r="G124" s="447"/>
      <c r="H124" s="172"/>
      <c r="I124" s="9"/>
      <c r="J124" s="184" t="s">
        <v>108</v>
      </c>
      <c r="K124" s="183"/>
      <c r="L124" s="183"/>
      <c r="M124" s="183"/>
      <c r="N124" s="183"/>
      <c r="O124" s="183"/>
      <c r="P124" s="183"/>
      <c r="Q124" s="183"/>
      <c r="R124" s="183"/>
      <c r="S124" s="183"/>
      <c r="T124" s="174"/>
      <c r="U124" s="172"/>
      <c r="V124" s="430"/>
      <c r="W124" s="431"/>
      <c r="X124" s="431"/>
      <c r="Y124" s="431"/>
      <c r="Z124" s="431"/>
      <c r="AA124" s="431"/>
      <c r="AB124" s="431"/>
      <c r="AC124" s="431"/>
      <c r="AD124" s="431"/>
      <c r="AE124" s="431"/>
      <c r="AF124" s="431"/>
      <c r="AG124" s="432"/>
      <c r="AH124" s="174"/>
      <c r="AI124" s="27"/>
    </row>
    <row r="125" spans="1:35" ht="15" customHeight="1" thickTop="1" thickBot="1">
      <c r="A125" s="26"/>
      <c r="B125" s="445"/>
      <c r="C125" s="446"/>
      <c r="D125" s="446"/>
      <c r="E125" s="446"/>
      <c r="F125" s="446"/>
      <c r="G125" s="447"/>
      <c r="H125" s="172"/>
      <c r="I125" s="9"/>
      <c r="J125" s="184" t="s">
        <v>109</v>
      </c>
      <c r="K125" s="183"/>
      <c r="L125" s="183"/>
      <c r="M125" s="183"/>
      <c r="N125" s="183"/>
      <c r="O125" s="183"/>
      <c r="P125" s="183"/>
      <c r="Q125" s="183"/>
      <c r="R125" s="183"/>
      <c r="S125" s="183"/>
      <c r="T125" s="174"/>
      <c r="U125" s="172"/>
      <c r="V125" s="430"/>
      <c r="W125" s="431"/>
      <c r="X125" s="431"/>
      <c r="Y125" s="431"/>
      <c r="Z125" s="431"/>
      <c r="AA125" s="431"/>
      <c r="AB125" s="431"/>
      <c r="AC125" s="431"/>
      <c r="AD125" s="431"/>
      <c r="AE125" s="431"/>
      <c r="AF125" s="431"/>
      <c r="AG125" s="432"/>
      <c r="AH125" s="174"/>
      <c r="AI125" s="27"/>
    </row>
    <row r="126" spans="1:35" ht="15" customHeight="1" thickTop="1" thickBot="1">
      <c r="A126" s="26"/>
      <c r="B126" s="445"/>
      <c r="C126" s="446"/>
      <c r="D126" s="446"/>
      <c r="E126" s="446"/>
      <c r="F126" s="446"/>
      <c r="G126" s="447"/>
      <c r="H126" s="172"/>
      <c r="I126" s="9"/>
      <c r="J126" s="184" t="s">
        <v>85</v>
      </c>
      <c r="K126" s="183"/>
      <c r="L126" s="403"/>
      <c r="M126" s="404"/>
      <c r="N126" s="404"/>
      <c r="O126" s="404"/>
      <c r="P126" s="404"/>
      <c r="Q126" s="404"/>
      <c r="R126" s="404"/>
      <c r="S126" s="405"/>
      <c r="T126" s="174"/>
      <c r="U126" s="172"/>
      <c r="V126" s="430"/>
      <c r="W126" s="431"/>
      <c r="X126" s="431"/>
      <c r="Y126" s="431"/>
      <c r="Z126" s="431"/>
      <c r="AA126" s="431"/>
      <c r="AB126" s="431"/>
      <c r="AC126" s="431"/>
      <c r="AD126" s="431"/>
      <c r="AE126" s="431"/>
      <c r="AF126" s="431"/>
      <c r="AG126" s="432"/>
      <c r="AH126" s="174"/>
      <c r="AI126" s="27"/>
    </row>
    <row r="127" spans="1:35" ht="15" customHeight="1" thickTop="1">
      <c r="A127" s="26"/>
      <c r="B127" s="445"/>
      <c r="C127" s="446"/>
      <c r="D127" s="446"/>
      <c r="E127" s="446"/>
      <c r="F127" s="446"/>
      <c r="G127" s="447"/>
      <c r="H127" s="172"/>
      <c r="I127" s="183"/>
      <c r="J127" s="183"/>
      <c r="K127" s="183"/>
      <c r="L127" s="409"/>
      <c r="M127" s="410"/>
      <c r="N127" s="410"/>
      <c r="O127" s="410"/>
      <c r="P127" s="410"/>
      <c r="Q127" s="410"/>
      <c r="R127" s="410"/>
      <c r="S127" s="411"/>
      <c r="T127" s="174"/>
      <c r="U127" s="172"/>
      <c r="V127" s="433"/>
      <c r="W127" s="434"/>
      <c r="X127" s="434"/>
      <c r="Y127" s="434"/>
      <c r="Z127" s="434"/>
      <c r="AA127" s="434"/>
      <c r="AB127" s="434"/>
      <c r="AC127" s="434"/>
      <c r="AD127" s="434"/>
      <c r="AE127" s="434"/>
      <c r="AF127" s="434"/>
      <c r="AG127" s="435"/>
      <c r="AH127" s="174"/>
      <c r="AI127" s="27"/>
    </row>
    <row r="128" spans="1:35" ht="15" customHeight="1">
      <c r="A128" s="26"/>
      <c r="B128" s="448"/>
      <c r="C128" s="449"/>
      <c r="D128" s="449"/>
      <c r="E128" s="449"/>
      <c r="F128" s="449"/>
      <c r="G128" s="450"/>
      <c r="H128" s="175"/>
      <c r="I128" s="176"/>
      <c r="J128" s="176"/>
      <c r="K128" s="176"/>
      <c r="L128" s="176"/>
      <c r="M128" s="176"/>
      <c r="N128" s="176"/>
      <c r="O128" s="176"/>
      <c r="P128" s="176"/>
      <c r="Q128" s="176"/>
      <c r="R128" s="176"/>
      <c r="S128" s="176"/>
      <c r="T128" s="177"/>
      <c r="U128" s="175"/>
      <c r="V128" s="176"/>
      <c r="W128" s="176"/>
      <c r="X128" s="176"/>
      <c r="Y128" s="176"/>
      <c r="Z128" s="176"/>
      <c r="AA128" s="176"/>
      <c r="AB128" s="176"/>
      <c r="AC128" s="176"/>
      <c r="AD128" s="176"/>
      <c r="AE128" s="176"/>
      <c r="AF128" s="176"/>
      <c r="AG128" s="176"/>
      <c r="AH128" s="177"/>
      <c r="AI128" s="27"/>
    </row>
    <row r="129" spans="1:35" ht="15" customHeight="1" thickBot="1">
      <c r="A129" s="26"/>
      <c r="B129" s="442" t="s">
        <v>287</v>
      </c>
      <c r="C129" s="443"/>
      <c r="D129" s="443"/>
      <c r="E129" s="443"/>
      <c r="F129" s="443"/>
      <c r="G129" s="444"/>
      <c r="H129" s="178"/>
      <c r="I129" s="178"/>
      <c r="J129" s="178"/>
      <c r="K129" s="178"/>
      <c r="L129" s="178"/>
      <c r="M129" s="178"/>
      <c r="N129" s="178"/>
      <c r="O129" s="179"/>
      <c r="P129" s="179"/>
      <c r="Q129" s="179"/>
      <c r="R129" s="179"/>
      <c r="S129" s="179"/>
      <c r="T129" s="179"/>
      <c r="U129" s="180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2"/>
      <c r="AI129" s="27"/>
    </row>
    <row r="130" spans="1:35" ht="15" customHeight="1" thickTop="1" thickBot="1">
      <c r="A130" s="26"/>
      <c r="B130" s="445"/>
      <c r="C130" s="446"/>
      <c r="D130" s="446"/>
      <c r="E130" s="446"/>
      <c r="F130" s="446"/>
      <c r="G130" s="447"/>
      <c r="H130" s="183"/>
      <c r="I130" s="9"/>
      <c r="J130" s="184" t="s">
        <v>110</v>
      </c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72"/>
      <c r="V130" s="427"/>
      <c r="W130" s="428"/>
      <c r="X130" s="428"/>
      <c r="Y130" s="428"/>
      <c r="Z130" s="428"/>
      <c r="AA130" s="428"/>
      <c r="AB130" s="428"/>
      <c r="AC130" s="428"/>
      <c r="AD130" s="428"/>
      <c r="AE130" s="428"/>
      <c r="AF130" s="428"/>
      <c r="AG130" s="429"/>
      <c r="AH130" s="174"/>
      <c r="AI130" s="27"/>
    </row>
    <row r="131" spans="1:35" ht="15" customHeight="1" thickTop="1" thickBot="1">
      <c r="A131" s="26"/>
      <c r="B131" s="445"/>
      <c r="C131" s="446"/>
      <c r="D131" s="446"/>
      <c r="E131" s="446"/>
      <c r="F131" s="446"/>
      <c r="G131" s="447"/>
      <c r="H131" s="172"/>
      <c r="I131" s="9"/>
      <c r="J131" s="184" t="s">
        <v>112</v>
      </c>
      <c r="K131" s="183"/>
      <c r="L131" s="183"/>
      <c r="M131" s="183"/>
      <c r="N131" s="183"/>
      <c r="O131" s="183"/>
      <c r="P131" s="183"/>
      <c r="Q131" s="183"/>
      <c r="R131" s="183"/>
      <c r="S131" s="183"/>
      <c r="T131" s="174"/>
      <c r="U131" s="172"/>
      <c r="V131" s="430"/>
      <c r="W131" s="431"/>
      <c r="X131" s="431"/>
      <c r="Y131" s="431"/>
      <c r="Z131" s="431"/>
      <c r="AA131" s="431"/>
      <c r="AB131" s="431"/>
      <c r="AC131" s="431"/>
      <c r="AD131" s="431"/>
      <c r="AE131" s="431"/>
      <c r="AF131" s="431"/>
      <c r="AG131" s="432"/>
      <c r="AH131" s="174"/>
      <c r="AI131" s="27"/>
    </row>
    <row r="132" spans="1:35" ht="15" customHeight="1" thickTop="1" thickBot="1">
      <c r="A132" s="26"/>
      <c r="B132" s="445"/>
      <c r="C132" s="446"/>
      <c r="D132" s="446"/>
      <c r="E132" s="446"/>
      <c r="F132" s="446"/>
      <c r="G132" s="447"/>
      <c r="H132" s="172"/>
      <c r="I132" s="9"/>
      <c r="J132" s="184" t="s">
        <v>85</v>
      </c>
      <c r="K132" s="183"/>
      <c r="L132" s="403"/>
      <c r="M132" s="404"/>
      <c r="N132" s="404"/>
      <c r="O132" s="404"/>
      <c r="P132" s="404"/>
      <c r="Q132" s="404"/>
      <c r="R132" s="404"/>
      <c r="S132" s="405"/>
      <c r="T132" s="174"/>
      <c r="U132" s="172"/>
      <c r="V132" s="430"/>
      <c r="W132" s="431"/>
      <c r="X132" s="431"/>
      <c r="Y132" s="431"/>
      <c r="Z132" s="431"/>
      <c r="AA132" s="431"/>
      <c r="AB132" s="431"/>
      <c r="AC132" s="431"/>
      <c r="AD132" s="431"/>
      <c r="AE132" s="431"/>
      <c r="AF132" s="431"/>
      <c r="AG132" s="432"/>
      <c r="AH132" s="174"/>
      <c r="AI132" s="27"/>
    </row>
    <row r="133" spans="1:35" ht="15" customHeight="1" thickTop="1">
      <c r="A133" s="26"/>
      <c r="B133" s="445"/>
      <c r="C133" s="446"/>
      <c r="D133" s="446"/>
      <c r="E133" s="446"/>
      <c r="F133" s="446"/>
      <c r="G133" s="447"/>
      <c r="H133" s="172"/>
      <c r="I133" s="183"/>
      <c r="J133" s="183"/>
      <c r="K133" s="183"/>
      <c r="L133" s="409"/>
      <c r="M133" s="410"/>
      <c r="N133" s="410"/>
      <c r="O133" s="410"/>
      <c r="P133" s="410"/>
      <c r="Q133" s="410"/>
      <c r="R133" s="410"/>
      <c r="S133" s="411"/>
      <c r="T133" s="174"/>
      <c r="U133" s="172"/>
      <c r="V133" s="433"/>
      <c r="W133" s="434"/>
      <c r="X133" s="434"/>
      <c r="Y133" s="434"/>
      <c r="Z133" s="434"/>
      <c r="AA133" s="434"/>
      <c r="AB133" s="434"/>
      <c r="AC133" s="434"/>
      <c r="AD133" s="434"/>
      <c r="AE133" s="434"/>
      <c r="AF133" s="434"/>
      <c r="AG133" s="435"/>
      <c r="AH133" s="174"/>
      <c r="AI133" s="27"/>
    </row>
    <row r="134" spans="1:35" ht="15" customHeight="1">
      <c r="A134" s="26"/>
      <c r="B134" s="448"/>
      <c r="C134" s="449"/>
      <c r="D134" s="449"/>
      <c r="E134" s="449"/>
      <c r="F134" s="449"/>
      <c r="G134" s="450"/>
      <c r="H134" s="175"/>
      <c r="I134" s="176"/>
      <c r="J134" s="176"/>
      <c r="K134" s="176"/>
      <c r="L134" s="176"/>
      <c r="M134" s="176"/>
      <c r="N134" s="176"/>
      <c r="O134" s="176"/>
      <c r="P134" s="176"/>
      <c r="Q134" s="176"/>
      <c r="R134" s="176"/>
      <c r="S134" s="176"/>
      <c r="T134" s="177"/>
      <c r="U134" s="175"/>
      <c r="V134" s="176"/>
      <c r="W134" s="176"/>
      <c r="X134" s="176"/>
      <c r="Y134" s="176"/>
      <c r="Z134" s="176"/>
      <c r="AA134" s="176"/>
      <c r="AB134" s="176"/>
      <c r="AC134" s="176"/>
      <c r="AD134" s="176"/>
      <c r="AE134" s="176"/>
      <c r="AF134" s="176"/>
      <c r="AG134" s="176"/>
      <c r="AH134" s="177"/>
      <c r="AI134" s="27"/>
    </row>
    <row r="135" spans="1:35" ht="15" customHeight="1" thickBot="1">
      <c r="A135" s="26"/>
      <c r="B135" s="455" t="s">
        <v>288</v>
      </c>
      <c r="C135" s="456"/>
      <c r="D135" s="456"/>
      <c r="E135" s="456"/>
      <c r="F135" s="456"/>
      <c r="G135" s="457"/>
      <c r="H135" s="178"/>
      <c r="I135" s="178"/>
      <c r="J135" s="178"/>
      <c r="K135" s="178"/>
      <c r="L135" s="178"/>
      <c r="M135" s="178"/>
      <c r="N135" s="178"/>
      <c r="O135" s="179"/>
      <c r="P135" s="179"/>
      <c r="Q135" s="179"/>
      <c r="R135" s="179"/>
      <c r="S135" s="179"/>
      <c r="T135" s="179"/>
      <c r="U135" s="180"/>
      <c r="V135" s="181"/>
      <c r="W135" s="181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2"/>
      <c r="AI135" s="27"/>
    </row>
    <row r="136" spans="1:35" ht="15" customHeight="1" thickTop="1" thickBot="1">
      <c r="A136" s="26"/>
      <c r="B136" s="458"/>
      <c r="C136" s="459"/>
      <c r="D136" s="459"/>
      <c r="E136" s="459"/>
      <c r="F136" s="459"/>
      <c r="G136" s="460"/>
      <c r="H136" s="183"/>
      <c r="I136" s="9"/>
      <c r="J136" s="184" t="s">
        <v>289</v>
      </c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72"/>
      <c r="V136" s="427"/>
      <c r="W136" s="428"/>
      <c r="X136" s="428"/>
      <c r="Y136" s="428"/>
      <c r="Z136" s="428"/>
      <c r="AA136" s="428"/>
      <c r="AB136" s="428"/>
      <c r="AC136" s="428"/>
      <c r="AD136" s="428"/>
      <c r="AE136" s="428"/>
      <c r="AF136" s="428"/>
      <c r="AG136" s="429"/>
      <c r="AH136" s="174"/>
      <c r="AI136" s="27"/>
    </row>
    <row r="137" spans="1:35" ht="15" customHeight="1" thickTop="1" thickBot="1">
      <c r="A137" s="26"/>
      <c r="B137" s="458"/>
      <c r="C137" s="459"/>
      <c r="D137" s="459"/>
      <c r="E137" s="459"/>
      <c r="F137" s="459"/>
      <c r="G137" s="460"/>
      <c r="H137" s="172"/>
      <c r="I137" s="9"/>
      <c r="J137" s="184" t="s">
        <v>290</v>
      </c>
      <c r="K137" s="183"/>
      <c r="L137" s="183"/>
      <c r="M137" s="183"/>
      <c r="N137" s="183"/>
      <c r="O137" s="183"/>
      <c r="P137" s="183"/>
      <c r="Q137" s="183"/>
      <c r="R137" s="183"/>
      <c r="S137" s="183"/>
      <c r="T137" s="174"/>
      <c r="U137" s="172"/>
      <c r="V137" s="430"/>
      <c r="W137" s="431"/>
      <c r="X137" s="431"/>
      <c r="Y137" s="431"/>
      <c r="Z137" s="431"/>
      <c r="AA137" s="431"/>
      <c r="AB137" s="431"/>
      <c r="AC137" s="431"/>
      <c r="AD137" s="431"/>
      <c r="AE137" s="431"/>
      <c r="AF137" s="431"/>
      <c r="AG137" s="432"/>
      <c r="AH137" s="174"/>
      <c r="AI137" s="27"/>
    </row>
    <row r="138" spans="1:35" ht="15" customHeight="1" thickTop="1" thickBot="1">
      <c r="A138" s="26"/>
      <c r="B138" s="458"/>
      <c r="C138" s="459"/>
      <c r="D138" s="459"/>
      <c r="E138" s="459"/>
      <c r="F138" s="459"/>
      <c r="G138" s="460"/>
      <c r="H138" s="172"/>
      <c r="I138" s="9"/>
      <c r="J138" s="184" t="s">
        <v>85</v>
      </c>
      <c r="K138" s="183"/>
      <c r="L138" s="403"/>
      <c r="M138" s="404"/>
      <c r="N138" s="404"/>
      <c r="O138" s="404"/>
      <c r="P138" s="404"/>
      <c r="Q138" s="404"/>
      <c r="R138" s="404"/>
      <c r="S138" s="405"/>
      <c r="T138" s="174"/>
      <c r="U138" s="172"/>
      <c r="V138" s="430"/>
      <c r="W138" s="431"/>
      <c r="X138" s="431"/>
      <c r="Y138" s="431"/>
      <c r="Z138" s="431"/>
      <c r="AA138" s="431"/>
      <c r="AB138" s="431"/>
      <c r="AC138" s="431"/>
      <c r="AD138" s="431"/>
      <c r="AE138" s="431"/>
      <c r="AF138" s="431"/>
      <c r="AG138" s="432"/>
      <c r="AH138" s="174"/>
      <c r="AI138" s="27"/>
    </row>
    <row r="139" spans="1:35" ht="15" customHeight="1" thickTop="1">
      <c r="A139" s="26"/>
      <c r="B139" s="458"/>
      <c r="C139" s="459"/>
      <c r="D139" s="459"/>
      <c r="E139" s="459"/>
      <c r="F139" s="459"/>
      <c r="G139" s="460"/>
      <c r="H139" s="172"/>
      <c r="I139" s="183"/>
      <c r="J139" s="183"/>
      <c r="K139" s="183"/>
      <c r="L139" s="409"/>
      <c r="M139" s="410"/>
      <c r="N139" s="410"/>
      <c r="O139" s="410"/>
      <c r="P139" s="410"/>
      <c r="Q139" s="410"/>
      <c r="R139" s="410"/>
      <c r="S139" s="411"/>
      <c r="T139" s="174"/>
      <c r="U139" s="172"/>
      <c r="V139" s="433"/>
      <c r="W139" s="434"/>
      <c r="X139" s="434"/>
      <c r="Y139" s="434"/>
      <c r="Z139" s="434"/>
      <c r="AA139" s="434"/>
      <c r="AB139" s="434"/>
      <c r="AC139" s="434"/>
      <c r="AD139" s="434"/>
      <c r="AE139" s="434"/>
      <c r="AF139" s="434"/>
      <c r="AG139" s="435"/>
      <c r="AH139" s="174"/>
      <c r="AI139" s="27"/>
    </row>
    <row r="140" spans="1:35" ht="15" customHeight="1">
      <c r="A140" s="26"/>
      <c r="B140" s="461"/>
      <c r="C140" s="462"/>
      <c r="D140" s="462"/>
      <c r="E140" s="462"/>
      <c r="F140" s="462"/>
      <c r="G140" s="463"/>
      <c r="H140" s="175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7"/>
      <c r="U140" s="175"/>
      <c r="V140" s="176"/>
      <c r="W140" s="176"/>
      <c r="X140" s="176"/>
      <c r="Y140" s="176"/>
      <c r="Z140" s="176"/>
      <c r="AA140" s="176"/>
      <c r="AB140" s="176"/>
      <c r="AC140" s="176"/>
      <c r="AD140" s="176"/>
      <c r="AE140" s="176"/>
      <c r="AF140" s="176"/>
      <c r="AG140" s="176"/>
      <c r="AH140" s="177"/>
      <c r="AI140" s="27"/>
    </row>
    <row r="141" spans="1:35" ht="15" customHeight="1">
      <c r="A141" s="26"/>
      <c r="B141" s="502" t="s">
        <v>161</v>
      </c>
      <c r="C141" s="503"/>
      <c r="D141" s="503"/>
      <c r="E141" s="503"/>
      <c r="F141" s="503"/>
      <c r="G141" s="504"/>
      <c r="H141" s="180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2"/>
      <c r="U141" s="180"/>
      <c r="V141" s="181"/>
      <c r="W141" s="181"/>
      <c r="X141" s="181"/>
      <c r="Y141" s="181"/>
      <c r="Z141" s="181"/>
      <c r="AA141" s="181"/>
      <c r="AB141" s="181"/>
      <c r="AC141" s="181"/>
      <c r="AD141" s="181"/>
      <c r="AE141" s="181"/>
      <c r="AF141" s="181"/>
      <c r="AG141" s="181"/>
      <c r="AH141" s="182"/>
      <c r="AI141" s="27"/>
    </row>
    <row r="142" spans="1:35" ht="15" customHeight="1">
      <c r="A142" s="26"/>
      <c r="B142" s="505"/>
      <c r="C142" s="506"/>
      <c r="D142" s="506"/>
      <c r="E142" s="506"/>
      <c r="F142" s="506"/>
      <c r="G142" s="507"/>
      <c r="H142" s="172"/>
      <c r="I142" s="501"/>
      <c r="J142" s="501"/>
      <c r="K142" s="453"/>
      <c r="L142" s="403"/>
      <c r="M142" s="404"/>
      <c r="N142" s="404"/>
      <c r="O142" s="404"/>
      <c r="P142" s="404"/>
      <c r="Q142" s="404"/>
      <c r="R142" s="404"/>
      <c r="S142" s="405"/>
      <c r="T142" s="174"/>
      <c r="U142" s="172"/>
      <c r="V142" s="483"/>
      <c r="W142" s="484"/>
      <c r="X142" s="484"/>
      <c r="Y142" s="484"/>
      <c r="Z142" s="484"/>
      <c r="AA142" s="484"/>
      <c r="AB142" s="484"/>
      <c r="AC142" s="484"/>
      <c r="AD142" s="484"/>
      <c r="AE142" s="484"/>
      <c r="AF142" s="484"/>
      <c r="AG142" s="485"/>
      <c r="AH142" s="174"/>
      <c r="AI142" s="27"/>
    </row>
    <row r="143" spans="1:35" ht="15" customHeight="1">
      <c r="A143" s="26"/>
      <c r="B143" s="464"/>
      <c r="C143" s="465"/>
      <c r="D143" s="465"/>
      <c r="E143" s="465"/>
      <c r="F143" s="465"/>
      <c r="G143" s="466"/>
      <c r="H143" s="172"/>
      <c r="I143" s="501"/>
      <c r="J143" s="501"/>
      <c r="K143" s="453"/>
      <c r="L143" s="409"/>
      <c r="M143" s="410"/>
      <c r="N143" s="410"/>
      <c r="O143" s="410"/>
      <c r="P143" s="410"/>
      <c r="Q143" s="410"/>
      <c r="R143" s="410"/>
      <c r="S143" s="411"/>
      <c r="T143" s="174"/>
      <c r="U143" s="172"/>
      <c r="V143" s="486"/>
      <c r="W143" s="487"/>
      <c r="X143" s="487"/>
      <c r="Y143" s="487"/>
      <c r="Z143" s="487"/>
      <c r="AA143" s="487"/>
      <c r="AB143" s="487"/>
      <c r="AC143" s="487"/>
      <c r="AD143" s="487"/>
      <c r="AE143" s="487"/>
      <c r="AF143" s="487"/>
      <c r="AG143" s="488"/>
      <c r="AH143" s="174"/>
      <c r="AI143" s="27"/>
    </row>
    <row r="144" spans="1:35" ht="15" customHeight="1">
      <c r="A144" s="26"/>
      <c r="B144" s="470"/>
      <c r="C144" s="471"/>
      <c r="D144" s="471"/>
      <c r="E144" s="471"/>
      <c r="F144" s="471"/>
      <c r="G144" s="472"/>
      <c r="H144" s="175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7"/>
      <c r="U144" s="175"/>
      <c r="V144" s="176"/>
      <c r="W144" s="176"/>
      <c r="X144" s="176"/>
      <c r="Y144" s="176"/>
      <c r="Z144" s="176"/>
      <c r="AA144" s="176"/>
      <c r="AB144" s="176"/>
      <c r="AC144" s="176"/>
      <c r="AD144" s="176"/>
      <c r="AE144" s="176"/>
      <c r="AF144" s="176"/>
      <c r="AG144" s="176"/>
      <c r="AH144" s="177"/>
      <c r="AI144" s="27"/>
    </row>
    <row r="145" spans="1:35" ht="15" customHeight="1" thickBot="1">
      <c r="A145" s="28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0"/>
    </row>
    <row r="149" spans="1:35" ht="15" customHeight="1" thickBot="1">
      <c r="A149" s="35" t="s">
        <v>65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</row>
    <row r="150" spans="1:35" ht="15" customHeight="1">
      <c r="A150" s="3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</row>
    <row r="151" spans="1:35" ht="15" customHeight="1">
      <c r="A151" s="26"/>
      <c r="B151" s="189"/>
      <c r="C151" s="32"/>
      <c r="D151" s="32"/>
      <c r="E151" s="32"/>
      <c r="F151" s="32"/>
      <c r="G151" s="32"/>
      <c r="H151" s="440" t="s">
        <v>156</v>
      </c>
      <c r="I151" s="440"/>
      <c r="J151" s="440"/>
      <c r="K151" s="440"/>
      <c r="L151" s="440"/>
      <c r="M151" s="440"/>
      <c r="N151" s="440"/>
      <c r="O151" s="440"/>
      <c r="P151" s="440"/>
      <c r="Q151" s="440"/>
      <c r="R151" s="440"/>
      <c r="S151" s="440"/>
      <c r="T151" s="440"/>
      <c r="U151" s="440" t="s">
        <v>163</v>
      </c>
      <c r="V151" s="440"/>
      <c r="W151" s="440"/>
      <c r="X151" s="440"/>
      <c r="Y151" s="440"/>
      <c r="Z151" s="440"/>
      <c r="AA151" s="440"/>
      <c r="AB151" s="440"/>
      <c r="AC151" s="440"/>
      <c r="AD151" s="440"/>
      <c r="AE151" s="440"/>
      <c r="AF151" s="440"/>
      <c r="AG151" s="440"/>
      <c r="AH151" s="440"/>
      <c r="AI151" s="27"/>
    </row>
    <row r="152" spans="1:35" ht="15" customHeight="1" thickBot="1">
      <c r="A152" s="26"/>
      <c r="B152" s="455" t="s">
        <v>66</v>
      </c>
      <c r="C152" s="456"/>
      <c r="D152" s="456"/>
      <c r="E152" s="456"/>
      <c r="F152" s="456"/>
      <c r="G152" s="457"/>
      <c r="H152" s="178"/>
      <c r="I152" s="178"/>
      <c r="J152" s="178"/>
      <c r="K152" s="178"/>
      <c r="L152" s="178"/>
      <c r="M152" s="178"/>
      <c r="N152" s="178"/>
      <c r="O152" s="179"/>
      <c r="P152" s="179"/>
      <c r="Q152" s="179"/>
      <c r="R152" s="179"/>
      <c r="S152" s="179"/>
      <c r="T152" s="179"/>
      <c r="U152" s="180"/>
      <c r="V152" s="181"/>
      <c r="W152" s="181"/>
      <c r="X152" s="181"/>
      <c r="Y152" s="181"/>
      <c r="Z152" s="181"/>
      <c r="AA152" s="181"/>
      <c r="AB152" s="181"/>
      <c r="AC152" s="181"/>
      <c r="AD152" s="181"/>
      <c r="AE152" s="181"/>
      <c r="AF152" s="181"/>
      <c r="AG152" s="181"/>
      <c r="AH152" s="182"/>
      <c r="AI152" s="27"/>
    </row>
    <row r="153" spans="1:35" ht="15" customHeight="1" thickTop="1" thickBot="1">
      <c r="A153" s="26"/>
      <c r="B153" s="458"/>
      <c r="C153" s="459"/>
      <c r="D153" s="459"/>
      <c r="E153" s="459"/>
      <c r="F153" s="459"/>
      <c r="G153" s="460"/>
      <c r="H153" s="183"/>
      <c r="I153" s="9"/>
      <c r="J153" s="184" t="s">
        <v>116</v>
      </c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72"/>
      <c r="V153" s="427"/>
      <c r="W153" s="428"/>
      <c r="X153" s="428"/>
      <c r="Y153" s="428"/>
      <c r="Z153" s="428"/>
      <c r="AA153" s="428"/>
      <c r="AB153" s="428"/>
      <c r="AC153" s="428"/>
      <c r="AD153" s="428"/>
      <c r="AE153" s="428"/>
      <c r="AF153" s="428"/>
      <c r="AG153" s="429"/>
      <c r="AH153" s="174"/>
      <c r="AI153" s="27"/>
    </row>
    <row r="154" spans="1:35" ht="15" customHeight="1" thickTop="1" thickBot="1">
      <c r="A154" s="26"/>
      <c r="B154" s="458"/>
      <c r="C154" s="459"/>
      <c r="D154" s="459"/>
      <c r="E154" s="459"/>
      <c r="F154" s="459"/>
      <c r="G154" s="460"/>
      <c r="H154" s="172"/>
      <c r="I154" s="9"/>
      <c r="J154" s="184" t="s">
        <v>117</v>
      </c>
      <c r="K154" s="183"/>
      <c r="L154" s="183"/>
      <c r="M154" s="183"/>
      <c r="N154" s="183"/>
      <c r="O154" s="183"/>
      <c r="P154" s="183"/>
      <c r="Q154" s="183"/>
      <c r="R154" s="183"/>
      <c r="S154" s="183"/>
      <c r="T154" s="174"/>
      <c r="U154" s="172"/>
      <c r="V154" s="430"/>
      <c r="W154" s="431"/>
      <c r="X154" s="431"/>
      <c r="Y154" s="431"/>
      <c r="Z154" s="431"/>
      <c r="AA154" s="431"/>
      <c r="AB154" s="431"/>
      <c r="AC154" s="431"/>
      <c r="AD154" s="431"/>
      <c r="AE154" s="431"/>
      <c r="AF154" s="431"/>
      <c r="AG154" s="432"/>
      <c r="AH154" s="174"/>
      <c r="AI154" s="27"/>
    </row>
    <row r="155" spans="1:35" ht="15" customHeight="1" thickTop="1" thickBot="1">
      <c r="A155" s="26"/>
      <c r="B155" s="458"/>
      <c r="C155" s="459"/>
      <c r="D155" s="459"/>
      <c r="E155" s="459"/>
      <c r="F155" s="459"/>
      <c r="G155" s="460"/>
      <c r="H155" s="172"/>
      <c r="I155" s="9"/>
      <c r="J155" s="184" t="s">
        <v>118</v>
      </c>
      <c r="K155" s="183"/>
      <c r="L155" s="183"/>
      <c r="M155" s="183"/>
      <c r="N155" s="183"/>
      <c r="O155" s="183"/>
      <c r="P155" s="183"/>
      <c r="Q155" s="183"/>
      <c r="R155" s="183"/>
      <c r="S155" s="183"/>
      <c r="T155" s="174"/>
      <c r="U155" s="172"/>
      <c r="V155" s="430"/>
      <c r="W155" s="431"/>
      <c r="X155" s="431"/>
      <c r="Y155" s="431"/>
      <c r="Z155" s="431"/>
      <c r="AA155" s="431"/>
      <c r="AB155" s="431"/>
      <c r="AC155" s="431"/>
      <c r="AD155" s="431"/>
      <c r="AE155" s="431"/>
      <c r="AF155" s="431"/>
      <c r="AG155" s="432"/>
      <c r="AH155" s="174"/>
      <c r="AI155" s="27"/>
    </row>
    <row r="156" spans="1:35" ht="15" customHeight="1" thickTop="1" thickBot="1">
      <c r="A156" s="26"/>
      <c r="B156" s="458"/>
      <c r="C156" s="459"/>
      <c r="D156" s="459"/>
      <c r="E156" s="459"/>
      <c r="F156" s="459"/>
      <c r="G156" s="460"/>
      <c r="H156" s="172"/>
      <c r="I156" s="9"/>
      <c r="J156" s="184" t="s">
        <v>85</v>
      </c>
      <c r="K156" s="183"/>
      <c r="L156" s="403"/>
      <c r="M156" s="404"/>
      <c r="N156" s="404"/>
      <c r="O156" s="404"/>
      <c r="P156" s="404"/>
      <c r="Q156" s="404"/>
      <c r="R156" s="404"/>
      <c r="S156" s="405"/>
      <c r="T156" s="174"/>
      <c r="U156" s="172"/>
      <c r="V156" s="430"/>
      <c r="W156" s="431"/>
      <c r="X156" s="431"/>
      <c r="Y156" s="431"/>
      <c r="Z156" s="431"/>
      <c r="AA156" s="431"/>
      <c r="AB156" s="431"/>
      <c r="AC156" s="431"/>
      <c r="AD156" s="431"/>
      <c r="AE156" s="431"/>
      <c r="AF156" s="431"/>
      <c r="AG156" s="432"/>
      <c r="AH156" s="174"/>
      <c r="AI156" s="27"/>
    </row>
    <row r="157" spans="1:35" ht="15" customHeight="1" thickTop="1">
      <c r="A157" s="26"/>
      <c r="B157" s="458"/>
      <c r="C157" s="459"/>
      <c r="D157" s="459"/>
      <c r="E157" s="459"/>
      <c r="F157" s="459"/>
      <c r="G157" s="460"/>
      <c r="H157" s="172"/>
      <c r="I157" s="183"/>
      <c r="J157" s="183"/>
      <c r="K157" s="183"/>
      <c r="L157" s="409"/>
      <c r="M157" s="410"/>
      <c r="N157" s="410"/>
      <c r="O157" s="410"/>
      <c r="P157" s="410"/>
      <c r="Q157" s="410"/>
      <c r="R157" s="410"/>
      <c r="S157" s="411"/>
      <c r="T157" s="174"/>
      <c r="U157" s="172"/>
      <c r="V157" s="433"/>
      <c r="W157" s="434"/>
      <c r="X157" s="434"/>
      <c r="Y157" s="434"/>
      <c r="Z157" s="434"/>
      <c r="AA157" s="434"/>
      <c r="AB157" s="434"/>
      <c r="AC157" s="434"/>
      <c r="AD157" s="434"/>
      <c r="AE157" s="434"/>
      <c r="AF157" s="434"/>
      <c r="AG157" s="435"/>
      <c r="AH157" s="174"/>
      <c r="AI157" s="27"/>
    </row>
    <row r="158" spans="1:35" ht="15" customHeight="1">
      <c r="A158" s="26"/>
      <c r="B158" s="461"/>
      <c r="C158" s="462"/>
      <c r="D158" s="462"/>
      <c r="E158" s="462"/>
      <c r="F158" s="462"/>
      <c r="G158" s="463"/>
      <c r="H158" s="175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7"/>
      <c r="U158" s="175"/>
      <c r="V158" s="176"/>
      <c r="W158" s="176"/>
      <c r="X158" s="176"/>
      <c r="Y158" s="176"/>
      <c r="Z158" s="176"/>
      <c r="AA158" s="176"/>
      <c r="AB158" s="176"/>
      <c r="AC158" s="176"/>
      <c r="AD158" s="176"/>
      <c r="AE158" s="176"/>
      <c r="AF158" s="176"/>
      <c r="AG158" s="176"/>
      <c r="AH158" s="177"/>
      <c r="AI158" s="27"/>
    </row>
    <row r="159" spans="1:35" ht="15" customHeight="1" thickBot="1">
      <c r="A159" s="26"/>
      <c r="B159" s="455" t="s">
        <v>67</v>
      </c>
      <c r="C159" s="456"/>
      <c r="D159" s="456"/>
      <c r="E159" s="456"/>
      <c r="F159" s="456"/>
      <c r="G159" s="457"/>
      <c r="H159" s="178"/>
      <c r="I159" s="178"/>
      <c r="J159" s="178"/>
      <c r="K159" s="178"/>
      <c r="L159" s="178"/>
      <c r="M159" s="178"/>
      <c r="N159" s="178"/>
      <c r="O159" s="179"/>
      <c r="P159" s="179"/>
      <c r="Q159" s="179"/>
      <c r="R159" s="179"/>
      <c r="S159" s="179"/>
      <c r="T159" s="179"/>
      <c r="U159" s="180"/>
      <c r="V159" s="181"/>
      <c r="W159" s="181"/>
      <c r="X159" s="181"/>
      <c r="Y159" s="181"/>
      <c r="Z159" s="181"/>
      <c r="AA159" s="181"/>
      <c r="AB159" s="181"/>
      <c r="AC159" s="181"/>
      <c r="AD159" s="181"/>
      <c r="AE159" s="181"/>
      <c r="AF159" s="181"/>
      <c r="AG159" s="181"/>
      <c r="AH159" s="182"/>
      <c r="AI159" s="27"/>
    </row>
    <row r="160" spans="1:35" ht="15" customHeight="1" thickTop="1" thickBot="1">
      <c r="A160" s="26"/>
      <c r="B160" s="458"/>
      <c r="C160" s="459"/>
      <c r="D160" s="459"/>
      <c r="E160" s="459"/>
      <c r="F160" s="459"/>
      <c r="G160" s="460"/>
      <c r="H160" s="183"/>
      <c r="I160" s="9"/>
      <c r="J160" s="184" t="s">
        <v>120</v>
      </c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72"/>
      <c r="V160" s="427"/>
      <c r="W160" s="428"/>
      <c r="X160" s="428"/>
      <c r="Y160" s="428"/>
      <c r="Z160" s="428"/>
      <c r="AA160" s="428"/>
      <c r="AB160" s="428"/>
      <c r="AC160" s="428"/>
      <c r="AD160" s="428"/>
      <c r="AE160" s="428"/>
      <c r="AF160" s="428"/>
      <c r="AG160" s="429"/>
      <c r="AH160" s="174"/>
      <c r="AI160" s="27"/>
    </row>
    <row r="161" spans="1:35" ht="15" customHeight="1" thickTop="1" thickBot="1">
      <c r="A161" s="26"/>
      <c r="B161" s="458"/>
      <c r="C161" s="459"/>
      <c r="D161" s="459"/>
      <c r="E161" s="459"/>
      <c r="F161" s="459"/>
      <c r="G161" s="460"/>
      <c r="H161" s="172"/>
      <c r="I161" s="9"/>
      <c r="J161" s="184" t="s">
        <v>119</v>
      </c>
      <c r="K161" s="183"/>
      <c r="L161" s="183"/>
      <c r="M161" s="183"/>
      <c r="N161" s="183"/>
      <c r="O161" s="183"/>
      <c r="P161" s="183"/>
      <c r="Q161" s="183"/>
      <c r="R161" s="183"/>
      <c r="S161" s="183"/>
      <c r="T161" s="174"/>
      <c r="U161" s="172"/>
      <c r="V161" s="430"/>
      <c r="W161" s="431"/>
      <c r="X161" s="431"/>
      <c r="Y161" s="431"/>
      <c r="Z161" s="431"/>
      <c r="AA161" s="431"/>
      <c r="AB161" s="431"/>
      <c r="AC161" s="431"/>
      <c r="AD161" s="431"/>
      <c r="AE161" s="431"/>
      <c r="AF161" s="431"/>
      <c r="AG161" s="432"/>
      <c r="AH161" s="174"/>
      <c r="AI161" s="27"/>
    </row>
    <row r="162" spans="1:35" ht="15" customHeight="1" thickTop="1" thickBot="1">
      <c r="A162" s="26"/>
      <c r="B162" s="458"/>
      <c r="C162" s="459"/>
      <c r="D162" s="459"/>
      <c r="E162" s="459"/>
      <c r="F162" s="459"/>
      <c r="G162" s="460"/>
      <c r="H162" s="172"/>
      <c r="I162" s="9"/>
      <c r="J162" s="184" t="s">
        <v>121</v>
      </c>
      <c r="K162" s="183"/>
      <c r="L162" s="183"/>
      <c r="M162" s="183"/>
      <c r="N162" s="183"/>
      <c r="O162" s="183"/>
      <c r="P162" s="183"/>
      <c r="Q162" s="183"/>
      <c r="R162" s="183"/>
      <c r="S162" s="183"/>
      <c r="T162" s="174"/>
      <c r="U162" s="172"/>
      <c r="V162" s="430"/>
      <c r="W162" s="431"/>
      <c r="X162" s="431"/>
      <c r="Y162" s="431"/>
      <c r="Z162" s="431"/>
      <c r="AA162" s="431"/>
      <c r="AB162" s="431"/>
      <c r="AC162" s="431"/>
      <c r="AD162" s="431"/>
      <c r="AE162" s="431"/>
      <c r="AF162" s="431"/>
      <c r="AG162" s="432"/>
      <c r="AH162" s="174"/>
      <c r="AI162" s="27"/>
    </row>
    <row r="163" spans="1:35" ht="15" customHeight="1" thickTop="1" thickBot="1">
      <c r="A163" s="26"/>
      <c r="B163" s="458"/>
      <c r="C163" s="459"/>
      <c r="D163" s="459"/>
      <c r="E163" s="459"/>
      <c r="F163" s="459"/>
      <c r="G163" s="460"/>
      <c r="H163" s="172"/>
      <c r="I163" s="9"/>
      <c r="J163" s="184" t="s">
        <v>85</v>
      </c>
      <c r="K163" s="183"/>
      <c r="L163" s="403"/>
      <c r="M163" s="404"/>
      <c r="N163" s="404"/>
      <c r="O163" s="404"/>
      <c r="P163" s="404"/>
      <c r="Q163" s="404"/>
      <c r="R163" s="404"/>
      <c r="S163" s="405"/>
      <c r="T163" s="174"/>
      <c r="U163" s="172"/>
      <c r="V163" s="430"/>
      <c r="W163" s="431"/>
      <c r="X163" s="431"/>
      <c r="Y163" s="431"/>
      <c r="Z163" s="431"/>
      <c r="AA163" s="431"/>
      <c r="AB163" s="431"/>
      <c r="AC163" s="431"/>
      <c r="AD163" s="431"/>
      <c r="AE163" s="431"/>
      <c r="AF163" s="431"/>
      <c r="AG163" s="432"/>
      <c r="AH163" s="174"/>
      <c r="AI163" s="27"/>
    </row>
    <row r="164" spans="1:35" ht="15" customHeight="1" thickTop="1">
      <c r="A164" s="26"/>
      <c r="B164" s="458"/>
      <c r="C164" s="459"/>
      <c r="D164" s="459"/>
      <c r="E164" s="459"/>
      <c r="F164" s="459"/>
      <c r="G164" s="460"/>
      <c r="H164" s="172"/>
      <c r="I164" s="183"/>
      <c r="J164" s="183"/>
      <c r="K164" s="183"/>
      <c r="L164" s="409"/>
      <c r="M164" s="410"/>
      <c r="N164" s="410"/>
      <c r="O164" s="410"/>
      <c r="P164" s="410"/>
      <c r="Q164" s="410"/>
      <c r="R164" s="410"/>
      <c r="S164" s="411"/>
      <c r="T164" s="174"/>
      <c r="U164" s="172"/>
      <c r="V164" s="433"/>
      <c r="W164" s="434"/>
      <c r="X164" s="434"/>
      <c r="Y164" s="434"/>
      <c r="Z164" s="434"/>
      <c r="AA164" s="434"/>
      <c r="AB164" s="434"/>
      <c r="AC164" s="434"/>
      <c r="AD164" s="434"/>
      <c r="AE164" s="434"/>
      <c r="AF164" s="434"/>
      <c r="AG164" s="435"/>
      <c r="AH164" s="174"/>
      <c r="AI164" s="27"/>
    </row>
    <row r="165" spans="1:35" ht="15" customHeight="1">
      <c r="A165" s="26"/>
      <c r="B165" s="461"/>
      <c r="C165" s="462"/>
      <c r="D165" s="462"/>
      <c r="E165" s="462"/>
      <c r="F165" s="462"/>
      <c r="G165" s="463"/>
      <c r="H165" s="175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7"/>
      <c r="U165" s="175"/>
      <c r="V165" s="176"/>
      <c r="W165" s="176"/>
      <c r="X165" s="176"/>
      <c r="Y165" s="176"/>
      <c r="Z165" s="176"/>
      <c r="AA165" s="176"/>
      <c r="AB165" s="176"/>
      <c r="AC165" s="176"/>
      <c r="AD165" s="176"/>
      <c r="AE165" s="176"/>
      <c r="AF165" s="176"/>
      <c r="AG165" s="176"/>
      <c r="AH165" s="177"/>
      <c r="AI165" s="27"/>
    </row>
    <row r="166" spans="1:35" ht="15" customHeight="1" thickBot="1">
      <c r="A166" s="26"/>
      <c r="B166" s="455" t="s">
        <v>278</v>
      </c>
      <c r="C166" s="456"/>
      <c r="D166" s="456"/>
      <c r="E166" s="456"/>
      <c r="F166" s="456"/>
      <c r="G166" s="457"/>
      <c r="H166" s="178"/>
      <c r="I166" s="178"/>
      <c r="J166" s="178"/>
      <c r="K166" s="178"/>
      <c r="L166" s="178"/>
      <c r="M166" s="178"/>
      <c r="N166" s="178"/>
      <c r="O166" s="179"/>
      <c r="P166" s="179"/>
      <c r="Q166" s="179"/>
      <c r="R166" s="179"/>
      <c r="S166" s="179"/>
      <c r="T166" s="179"/>
      <c r="U166" s="180"/>
      <c r="V166" s="181"/>
      <c r="W166" s="181"/>
      <c r="X166" s="181"/>
      <c r="Y166" s="181"/>
      <c r="Z166" s="181"/>
      <c r="AA166" s="181"/>
      <c r="AB166" s="181"/>
      <c r="AC166" s="181"/>
      <c r="AD166" s="181"/>
      <c r="AE166" s="181"/>
      <c r="AF166" s="181"/>
      <c r="AG166" s="181"/>
      <c r="AH166" s="182"/>
      <c r="AI166" s="27"/>
    </row>
    <row r="167" spans="1:35" ht="15" customHeight="1" thickTop="1" thickBot="1">
      <c r="A167" s="26"/>
      <c r="B167" s="458"/>
      <c r="C167" s="459"/>
      <c r="D167" s="459"/>
      <c r="E167" s="459"/>
      <c r="F167" s="459"/>
      <c r="G167" s="460"/>
      <c r="H167" s="183"/>
      <c r="I167" s="9"/>
      <c r="J167" s="184" t="s">
        <v>120</v>
      </c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72"/>
      <c r="V167" s="427"/>
      <c r="W167" s="428"/>
      <c r="X167" s="428"/>
      <c r="Y167" s="428"/>
      <c r="Z167" s="428"/>
      <c r="AA167" s="428"/>
      <c r="AB167" s="428"/>
      <c r="AC167" s="428"/>
      <c r="AD167" s="428"/>
      <c r="AE167" s="428"/>
      <c r="AF167" s="428"/>
      <c r="AG167" s="429"/>
      <c r="AH167" s="174"/>
      <c r="AI167" s="27"/>
    </row>
    <row r="168" spans="1:35" ht="15" customHeight="1" thickTop="1" thickBot="1">
      <c r="A168" s="26"/>
      <c r="B168" s="458"/>
      <c r="C168" s="459"/>
      <c r="D168" s="459"/>
      <c r="E168" s="459"/>
      <c r="F168" s="459"/>
      <c r="G168" s="460"/>
      <c r="H168" s="172"/>
      <c r="I168" s="9"/>
      <c r="J168" s="184" t="s">
        <v>119</v>
      </c>
      <c r="K168" s="183"/>
      <c r="L168" s="183"/>
      <c r="M168" s="183"/>
      <c r="N168" s="183"/>
      <c r="O168" s="183"/>
      <c r="P168" s="183"/>
      <c r="Q168" s="183"/>
      <c r="R168" s="183"/>
      <c r="S168" s="183"/>
      <c r="T168" s="174"/>
      <c r="U168" s="172"/>
      <c r="V168" s="430"/>
      <c r="W168" s="431"/>
      <c r="X168" s="431"/>
      <c r="Y168" s="431"/>
      <c r="Z168" s="431"/>
      <c r="AA168" s="431"/>
      <c r="AB168" s="431"/>
      <c r="AC168" s="431"/>
      <c r="AD168" s="431"/>
      <c r="AE168" s="431"/>
      <c r="AF168" s="431"/>
      <c r="AG168" s="432"/>
      <c r="AH168" s="174"/>
      <c r="AI168" s="27"/>
    </row>
    <row r="169" spans="1:35" ht="15" customHeight="1" thickTop="1" thickBot="1">
      <c r="A169" s="26"/>
      <c r="B169" s="458"/>
      <c r="C169" s="459"/>
      <c r="D169" s="459"/>
      <c r="E169" s="459"/>
      <c r="F169" s="459"/>
      <c r="G169" s="460"/>
      <c r="H169" s="172"/>
      <c r="I169" s="9"/>
      <c r="J169" s="184" t="s">
        <v>121</v>
      </c>
      <c r="K169" s="183"/>
      <c r="L169" s="183"/>
      <c r="M169" s="183"/>
      <c r="N169" s="183"/>
      <c r="O169" s="183"/>
      <c r="P169" s="183"/>
      <c r="Q169" s="183"/>
      <c r="R169" s="183"/>
      <c r="S169" s="183"/>
      <c r="T169" s="174"/>
      <c r="U169" s="172"/>
      <c r="V169" s="430"/>
      <c r="W169" s="431"/>
      <c r="X169" s="431"/>
      <c r="Y169" s="431"/>
      <c r="Z169" s="431"/>
      <c r="AA169" s="431"/>
      <c r="AB169" s="431"/>
      <c r="AC169" s="431"/>
      <c r="AD169" s="431"/>
      <c r="AE169" s="431"/>
      <c r="AF169" s="431"/>
      <c r="AG169" s="432"/>
      <c r="AH169" s="174"/>
      <c r="AI169" s="27"/>
    </row>
    <row r="170" spans="1:35" ht="15" customHeight="1" thickTop="1" thickBot="1">
      <c r="A170" s="26"/>
      <c r="B170" s="458"/>
      <c r="C170" s="459"/>
      <c r="D170" s="459"/>
      <c r="E170" s="459"/>
      <c r="F170" s="459"/>
      <c r="G170" s="460"/>
      <c r="H170" s="172"/>
      <c r="I170" s="9"/>
      <c r="J170" s="184" t="s">
        <v>85</v>
      </c>
      <c r="K170" s="183"/>
      <c r="L170" s="403"/>
      <c r="M170" s="404"/>
      <c r="N170" s="404"/>
      <c r="O170" s="404"/>
      <c r="P170" s="404"/>
      <c r="Q170" s="404"/>
      <c r="R170" s="404"/>
      <c r="S170" s="405"/>
      <c r="T170" s="174"/>
      <c r="U170" s="172"/>
      <c r="V170" s="430"/>
      <c r="W170" s="431"/>
      <c r="X170" s="431"/>
      <c r="Y170" s="431"/>
      <c r="Z170" s="431"/>
      <c r="AA170" s="431"/>
      <c r="AB170" s="431"/>
      <c r="AC170" s="431"/>
      <c r="AD170" s="431"/>
      <c r="AE170" s="431"/>
      <c r="AF170" s="431"/>
      <c r="AG170" s="432"/>
      <c r="AH170" s="174"/>
      <c r="AI170" s="27"/>
    </row>
    <row r="171" spans="1:35" ht="15" customHeight="1" thickTop="1">
      <c r="A171" s="26"/>
      <c r="B171" s="458"/>
      <c r="C171" s="459"/>
      <c r="D171" s="459"/>
      <c r="E171" s="459"/>
      <c r="F171" s="459"/>
      <c r="G171" s="460"/>
      <c r="H171" s="172"/>
      <c r="I171" s="183"/>
      <c r="J171" s="183"/>
      <c r="K171" s="183"/>
      <c r="L171" s="409"/>
      <c r="M171" s="410"/>
      <c r="N171" s="410"/>
      <c r="O171" s="410"/>
      <c r="P171" s="410"/>
      <c r="Q171" s="410"/>
      <c r="R171" s="410"/>
      <c r="S171" s="411"/>
      <c r="T171" s="174"/>
      <c r="U171" s="172"/>
      <c r="V171" s="433"/>
      <c r="W171" s="434"/>
      <c r="X171" s="434"/>
      <c r="Y171" s="434"/>
      <c r="Z171" s="434"/>
      <c r="AA171" s="434"/>
      <c r="AB171" s="434"/>
      <c r="AC171" s="434"/>
      <c r="AD171" s="434"/>
      <c r="AE171" s="434"/>
      <c r="AF171" s="434"/>
      <c r="AG171" s="435"/>
      <c r="AH171" s="174"/>
      <c r="AI171" s="27"/>
    </row>
    <row r="172" spans="1:35" ht="15" customHeight="1">
      <c r="A172" s="26"/>
      <c r="B172" s="461"/>
      <c r="C172" s="462"/>
      <c r="D172" s="462"/>
      <c r="E172" s="462"/>
      <c r="F172" s="462"/>
      <c r="G172" s="463"/>
      <c r="H172" s="175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6"/>
      <c r="T172" s="177"/>
      <c r="U172" s="175"/>
      <c r="V172" s="176"/>
      <c r="W172" s="176"/>
      <c r="X172" s="176"/>
      <c r="Y172" s="176"/>
      <c r="Z172" s="176"/>
      <c r="AA172" s="176"/>
      <c r="AB172" s="176"/>
      <c r="AC172" s="176"/>
      <c r="AD172" s="176"/>
      <c r="AE172" s="176"/>
      <c r="AF172" s="176"/>
      <c r="AG172" s="176"/>
      <c r="AH172" s="177"/>
      <c r="AI172" s="27"/>
    </row>
    <row r="173" spans="1:35" ht="15" customHeight="1" thickBot="1">
      <c r="A173" s="26"/>
      <c r="B173" s="455" t="s">
        <v>279</v>
      </c>
      <c r="C173" s="456"/>
      <c r="D173" s="456"/>
      <c r="E173" s="456"/>
      <c r="F173" s="456"/>
      <c r="G173" s="457"/>
      <c r="H173" s="178"/>
      <c r="I173" s="178"/>
      <c r="J173" s="178"/>
      <c r="K173" s="178"/>
      <c r="L173" s="178"/>
      <c r="M173" s="178"/>
      <c r="N173" s="178"/>
      <c r="O173" s="179"/>
      <c r="P173" s="179"/>
      <c r="Q173" s="179"/>
      <c r="R173" s="179"/>
      <c r="S173" s="179"/>
      <c r="T173" s="179"/>
      <c r="U173" s="180"/>
      <c r="V173" s="181"/>
      <c r="W173" s="181"/>
      <c r="X173" s="181"/>
      <c r="Y173" s="181"/>
      <c r="Z173" s="181"/>
      <c r="AA173" s="181"/>
      <c r="AB173" s="181"/>
      <c r="AC173" s="181"/>
      <c r="AD173" s="181"/>
      <c r="AE173" s="181"/>
      <c r="AF173" s="181"/>
      <c r="AG173" s="181"/>
      <c r="AH173" s="182"/>
      <c r="AI173" s="27"/>
    </row>
    <row r="174" spans="1:35" ht="15" customHeight="1" thickTop="1" thickBot="1">
      <c r="A174" s="26"/>
      <c r="B174" s="458"/>
      <c r="C174" s="459"/>
      <c r="D174" s="459"/>
      <c r="E174" s="459"/>
      <c r="F174" s="459"/>
      <c r="G174" s="460"/>
      <c r="H174" s="183"/>
      <c r="I174" s="9"/>
      <c r="J174" s="184" t="s">
        <v>116</v>
      </c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72"/>
      <c r="V174" s="427"/>
      <c r="W174" s="428"/>
      <c r="X174" s="428"/>
      <c r="Y174" s="428"/>
      <c r="Z174" s="428"/>
      <c r="AA174" s="428"/>
      <c r="AB174" s="428"/>
      <c r="AC174" s="428"/>
      <c r="AD174" s="428"/>
      <c r="AE174" s="428"/>
      <c r="AF174" s="428"/>
      <c r="AG174" s="429"/>
      <c r="AH174" s="174"/>
      <c r="AI174" s="27"/>
    </row>
    <row r="175" spans="1:35" ht="15" customHeight="1" thickTop="1" thickBot="1">
      <c r="A175" s="26"/>
      <c r="B175" s="458"/>
      <c r="C175" s="459"/>
      <c r="D175" s="459"/>
      <c r="E175" s="459"/>
      <c r="F175" s="459"/>
      <c r="G175" s="460"/>
      <c r="H175" s="172"/>
      <c r="I175" s="9"/>
      <c r="J175" s="184" t="s">
        <v>117</v>
      </c>
      <c r="K175" s="183"/>
      <c r="L175" s="183"/>
      <c r="M175" s="183"/>
      <c r="N175" s="183"/>
      <c r="O175" s="183"/>
      <c r="P175" s="183"/>
      <c r="Q175" s="183"/>
      <c r="R175" s="183"/>
      <c r="S175" s="183"/>
      <c r="T175" s="174"/>
      <c r="U175" s="172"/>
      <c r="V175" s="430"/>
      <c r="W175" s="431"/>
      <c r="X175" s="431"/>
      <c r="Y175" s="431"/>
      <c r="Z175" s="431"/>
      <c r="AA175" s="431"/>
      <c r="AB175" s="431"/>
      <c r="AC175" s="431"/>
      <c r="AD175" s="431"/>
      <c r="AE175" s="431"/>
      <c r="AF175" s="431"/>
      <c r="AG175" s="432"/>
      <c r="AH175" s="174"/>
      <c r="AI175" s="27"/>
    </row>
    <row r="176" spans="1:35" ht="15" customHeight="1" thickTop="1" thickBot="1">
      <c r="A176" s="26"/>
      <c r="B176" s="458"/>
      <c r="C176" s="459"/>
      <c r="D176" s="459"/>
      <c r="E176" s="459"/>
      <c r="F176" s="459"/>
      <c r="G176" s="460"/>
      <c r="H176" s="172"/>
      <c r="I176" s="9"/>
      <c r="J176" s="184" t="s">
        <v>118</v>
      </c>
      <c r="K176" s="183"/>
      <c r="L176" s="183"/>
      <c r="M176" s="183"/>
      <c r="N176" s="183"/>
      <c r="O176" s="183"/>
      <c r="P176" s="183"/>
      <c r="Q176" s="183"/>
      <c r="R176" s="183"/>
      <c r="S176" s="183"/>
      <c r="T176" s="174"/>
      <c r="U176" s="172"/>
      <c r="V176" s="430"/>
      <c r="W176" s="431"/>
      <c r="X176" s="431"/>
      <c r="Y176" s="431"/>
      <c r="Z176" s="431"/>
      <c r="AA176" s="431"/>
      <c r="AB176" s="431"/>
      <c r="AC176" s="431"/>
      <c r="AD176" s="431"/>
      <c r="AE176" s="431"/>
      <c r="AF176" s="431"/>
      <c r="AG176" s="432"/>
      <c r="AH176" s="174"/>
      <c r="AI176" s="27"/>
    </row>
    <row r="177" spans="1:35" ht="15" customHeight="1" thickTop="1" thickBot="1">
      <c r="A177" s="26"/>
      <c r="B177" s="458"/>
      <c r="C177" s="459"/>
      <c r="D177" s="459"/>
      <c r="E177" s="459"/>
      <c r="F177" s="459"/>
      <c r="G177" s="460"/>
      <c r="H177" s="172"/>
      <c r="I177" s="9"/>
      <c r="J177" s="184" t="s">
        <v>85</v>
      </c>
      <c r="K177" s="183"/>
      <c r="L177" s="403"/>
      <c r="M177" s="404"/>
      <c r="N177" s="404"/>
      <c r="O177" s="404"/>
      <c r="P177" s="404"/>
      <c r="Q177" s="404"/>
      <c r="R177" s="404"/>
      <c r="S177" s="405"/>
      <c r="T177" s="174"/>
      <c r="U177" s="172"/>
      <c r="V177" s="430"/>
      <c r="W177" s="431"/>
      <c r="X177" s="431"/>
      <c r="Y177" s="431"/>
      <c r="Z177" s="431"/>
      <c r="AA177" s="431"/>
      <c r="AB177" s="431"/>
      <c r="AC177" s="431"/>
      <c r="AD177" s="431"/>
      <c r="AE177" s="431"/>
      <c r="AF177" s="431"/>
      <c r="AG177" s="432"/>
      <c r="AH177" s="174"/>
      <c r="AI177" s="27"/>
    </row>
    <row r="178" spans="1:35" ht="15" customHeight="1" thickTop="1">
      <c r="A178" s="26"/>
      <c r="B178" s="458"/>
      <c r="C178" s="459"/>
      <c r="D178" s="459"/>
      <c r="E178" s="459"/>
      <c r="F178" s="459"/>
      <c r="G178" s="460"/>
      <c r="H178" s="172"/>
      <c r="I178" s="183"/>
      <c r="J178" s="183"/>
      <c r="K178" s="183"/>
      <c r="L178" s="409"/>
      <c r="M178" s="410"/>
      <c r="N178" s="410"/>
      <c r="O178" s="410"/>
      <c r="P178" s="410"/>
      <c r="Q178" s="410"/>
      <c r="R178" s="410"/>
      <c r="S178" s="411"/>
      <c r="T178" s="174"/>
      <c r="U178" s="172"/>
      <c r="V178" s="433"/>
      <c r="W178" s="434"/>
      <c r="X178" s="434"/>
      <c r="Y178" s="434"/>
      <c r="Z178" s="434"/>
      <c r="AA178" s="434"/>
      <c r="AB178" s="434"/>
      <c r="AC178" s="434"/>
      <c r="AD178" s="434"/>
      <c r="AE178" s="434"/>
      <c r="AF178" s="434"/>
      <c r="AG178" s="435"/>
      <c r="AH178" s="174"/>
      <c r="AI178" s="27"/>
    </row>
    <row r="179" spans="1:35" ht="15" customHeight="1">
      <c r="A179" s="26"/>
      <c r="B179" s="461"/>
      <c r="C179" s="462"/>
      <c r="D179" s="462"/>
      <c r="E179" s="462"/>
      <c r="F179" s="462"/>
      <c r="G179" s="463"/>
      <c r="H179" s="175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  <c r="S179" s="176"/>
      <c r="T179" s="177"/>
      <c r="U179" s="175"/>
      <c r="V179" s="176"/>
      <c r="W179" s="176"/>
      <c r="X179" s="176"/>
      <c r="Y179" s="176"/>
      <c r="Z179" s="176"/>
      <c r="AA179" s="176"/>
      <c r="AB179" s="176"/>
      <c r="AC179" s="176"/>
      <c r="AD179" s="176"/>
      <c r="AE179" s="176"/>
      <c r="AF179" s="176"/>
      <c r="AG179" s="176"/>
      <c r="AH179" s="177"/>
      <c r="AI179" s="27"/>
    </row>
    <row r="180" spans="1:35" ht="15" customHeight="1" thickBot="1">
      <c r="A180" s="26"/>
      <c r="B180" s="455" t="s">
        <v>68</v>
      </c>
      <c r="C180" s="456"/>
      <c r="D180" s="456"/>
      <c r="E180" s="456"/>
      <c r="F180" s="456"/>
      <c r="G180" s="457"/>
      <c r="H180" s="178"/>
      <c r="I180" s="178"/>
      <c r="J180" s="178"/>
      <c r="K180" s="178"/>
      <c r="L180" s="178"/>
      <c r="M180" s="178"/>
      <c r="N180" s="178"/>
      <c r="O180" s="179"/>
      <c r="P180" s="179"/>
      <c r="Q180" s="179"/>
      <c r="R180" s="179"/>
      <c r="S180" s="179"/>
      <c r="T180" s="179"/>
      <c r="U180" s="180"/>
      <c r="V180" s="181"/>
      <c r="W180" s="181"/>
      <c r="X180" s="181"/>
      <c r="Y180" s="181"/>
      <c r="Z180" s="181"/>
      <c r="AA180" s="181"/>
      <c r="AB180" s="181"/>
      <c r="AC180" s="181"/>
      <c r="AD180" s="181"/>
      <c r="AE180" s="181"/>
      <c r="AF180" s="181"/>
      <c r="AG180" s="181"/>
      <c r="AH180" s="182"/>
      <c r="AI180" s="27"/>
    </row>
    <row r="181" spans="1:35" ht="15" customHeight="1" thickTop="1" thickBot="1">
      <c r="A181" s="26"/>
      <c r="B181" s="458"/>
      <c r="C181" s="459"/>
      <c r="D181" s="459"/>
      <c r="E181" s="459"/>
      <c r="F181" s="459"/>
      <c r="G181" s="460"/>
      <c r="H181" s="183"/>
      <c r="I181" s="9"/>
      <c r="J181" s="184" t="s">
        <v>122</v>
      </c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72"/>
      <c r="V181" s="427"/>
      <c r="W181" s="428"/>
      <c r="X181" s="428"/>
      <c r="Y181" s="428"/>
      <c r="Z181" s="428"/>
      <c r="AA181" s="428"/>
      <c r="AB181" s="428"/>
      <c r="AC181" s="428"/>
      <c r="AD181" s="428"/>
      <c r="AE181" s="428"/>
      <c r="AF181" s="428"/>
      <c r="AG181" s="429"/>
      <c r="AH181" s="174"/>
      <c r="AI181" s="27"/>
    </row>
    <row r="182" spans="1:35" ht="15" customHeight="1" thickTop="1" thickBot="1">
      <c r="A182" s="26"/>
      <c r="B182" s="458"/>
      <c r="C182" s="459"/>
      <c r="D182" s="459"/>
      <c r="E182" s="459"/>
      <c r="F182" s="459"/>
      <c r="G182" s="460"/>
      <c r="H182" s="172"/>
      <c r="I182" s="9"/>
      <c r="J182" s="184" t="s">
        <v>119</v>
      </c>
      <c r="K182" s="183"/>
      <c r="L182" s="183"/>
      <c r="M182" s="183"/>
      <c r="N182" s="183"/>
      <c r="O182" s="183"/>
      <c r="P182" s="183"/>
      <c r="Q182" s="183"/>
      <c r="R182" s="183"/>
      <c r="S182" s="183"/>
      <c r="T182" s="174"/>
      <c r="U182" s="172"/>
      <c r="V182" s="430"/>
      <c r="W182" s="431"/>
      <c r="X182" s="431"/>
      <c r="Y182" s="431"/>
      <c r="Z182" s="431"/>
      <c r="AA182" s="431"/>
      <c r="AB182" s="431"/>
      <c r="AC182" s="431"/>
      <c r="AD182" s="431"/>
      <c r="AE182" s="431"/>
      <c r="AF182" s="431"/>
      <c r="AG182" s="432"/>
      <c r="AH182" s="174"/>
      <c r="AI182" s="27"/>
    </row>
    <row r="183" spans="1:35" ht="15" customHeight="1" thickTop="1" thickBot="1">
      <c r="A183" s="26"/>
      <c r="B183" s="458"/>
      <c r="C183" s="459"/>
      <c r="D183" s="459"/>
      <c r="E183" s="459"/>
      <c r="F183" s="459"/>
      <c r="G183" s="460"/>
      <c r="H183" s="172"/>
      <c r="I183" s="9"/>
      <c r="J183" s="184" t="s">
        <v>123</v>
      </c>
      <c r="K183" s="183"/>
      <c r="L183" s="183"/>
      <c r="M183" s="183"/>
      <c r="N183" s="183"/>
      <c r="O183" s="183"/>
      <c r="P183" s="183"/>
      <c r="Q183" s="183"/>
      <c r="R183" s="183"/>
      <c r="S183" s="183"/>
      <c r="T183" s="174"/>
      <c r="U183" s="172"/>
      <c r="V183" s="430"/>
      <c r="W183" s="431"/>
      <c r="X183" s="431"/>
      <c r="Y183" s="431"/>
      <c r="Z183" s="431"/>
      <c r="AA183" s="431"/>
      <c r="AB183" s="431"/>
      <c r="AC183" s="431"/>
      <c r="AD183" s="431"/>
      <c r="AE183" s="431"/>
      <c r="AF183" s="431"/>
      <c r="AG183" s="432"/>
      <c r="AH183" s="174"/>
      <c r="AI183" s="27"/>
    </row>
    <row r="184" spans="1:35" ht="15" customHeight="1" thickTop="1" thickBot="1">
      <c r="A184" s="26"/>
      <c r="B184" s="458"/>
      <c r="C184" s="459"/>
      <c r="D184" s="459"/>
      <c r="E184" s="459"/>
      <c r="F184" s="459"/>
      <c r="G184" s="460"/>
      <c r="H184" s="172"/>
      <c r="I184" s="9"/>
      <c r="J184" s="184" t="s">
        <v>85</v>
      </c>
      <c r="K184" s="183"/>
      <c r="L184" s="403"/>
      <c r="M184" s="404"/>
      <c r="N184" s="404"/>
      <c r="O184" s="404"/>
      <c r="P184" s="404"/>
      <c r="Q184" s="404"/>
      <c r="R184" s="404"/>
      <c r="S184" s="405"/>
      <c r="T184" s="174"/>
      <c r="U184" s="172"/>
      <c r="V184" s="430"/>
      <c r="W184" s="431"/>
      <c r="X184" s="431"/>
      <c r="Y184" s="431"/>
      <c r="Z184" s="431"/>
      <c r="AA184" s="431"/>
      <c r="AB184" s="431"/>
      <c r="AC184" s="431"/>
      <c r="AD184" s="431"/>
      <c r="AE184" s="431"/>
      <c r="AF184" s="431"/>
      <c r="AG184" s="432"/>
      <c r="AH184" s="174"/>
      <c r="AI184" s="27"/>
    </row>
    <row r="185" spans="1:35" ht="15" customHeight="1" thickTop="1">
      <c r="A185" s="26"/>
      <c r="B185" s="458"/>
      <c r="C185" s="459"/>
      <c r="D185" s="459"/>
      <c r="E185" s="459"/>
      <c r="F185" s="459"/>
      <c r="G185" s="460"/>
      <c r="H185" s="172"/>
      <c r="I185" s="183"/>
      <c r="J185" s="183"/>
      <c r="K185" s="183"/>
      <c r="L185" s="409"/>
      <c r="M185" s="410"/>
      <c r="N185" s="410"/>
      <c r="O185" s="410"/>
      <c r="P185" s="410"/>
      <c r="Q185" s="410"/>
      <c r="R185" s="410"/>
      <c r="S185" s="411"/>
      <c r="T185" s="174"/>
      <c r="U185" s="172"/>
      <c r="V185" s="433"/>
      <c r="W185" s="434"/>
      <c r="X185" s="434"/>
      <c r="Y185" s="434"/>
      <c r="Z185" s="434"/>
      <c r="AA185" s="434"/>
      <c r="AB185" s="434"/>
      <c r="AC185" s="434"/>
      <c r="AD185" s="434"/>
      <c r="AE185" s="434"/>
      <c r="AF185" s="434"/>
      <c r="AG185" s="435"/>
      <c r="AH185" s="174"/>
      <c r="AI185" s="27"/>
    </row>
    <row r="186" spans="1:35" ht="15" customHeight="1">
      <c r="A186" s="26"/>
      <c r="B186" s="461"/>
      <c r="C186" s="462"/>
      <c r="D186" s="462"/>
      <c r="E186" s="462"/>
      <c r="F186" s="462"/>
      <c r="G186" s="463"/>
      <c r="H186" s="175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7"/>
      <c r="U186" s="175"/>
      <c r="V186" s="176"/>
      <c r="W186" s="176"/>
      <c r="X186" s="176"/>
      <c r="Y186" s="176"/>
      <c r="Z186" s="176"/>
      <c r="AA186" s="176"/>
      <c r="AB186" s="176"/>
      <c r="AC186" s="176"/>
      <c r="AD186" s="176"/>
      <c r="AE186" s="176"/>
      <c r="AF186" s="176"/>
      <c r="AG186" s="176"/>
      <c r="AH186" s="177"/>
      <c r="AI186" s="27"/>
    </row>
    <row r="187" spans="1:35" ht="15" customHeight="1" thickBot="1">
      <c r="A187" s="26"/>
      <c r="B187" s="492" t="s">
        <v>148</v>
      </c>
      <c r="C187" s="493"/>
      <c r="D187" s="493"/>
      <c r="E187" s="493"/>
      <c r="F187" s="493"/>
      <c r="G187" s="494"/>
      <c r="H187" s="178"/>
      <c r="I187" s="178"/>
      <c r="J187" s="178"/>
      <c r="K187" s="178"/>
      <c r="L187" s="178"/>
      <c r="M187" s="178"/>
      <c r="N187" s="178"/>
      <c r="O187" s="179"/>
      <c r="P187" s="179"/>
      <c r="Q187" s="179"/>
      <c r="R187" s="179"/>
      <c r="S187" s="179"/>
      <c r="T187" s="179"/>
      <c r="U187" s="180"/>
      <c r="V187" s="181"/>
      <c r="W187" s="181"/>
      <c r="X187" s="181"/>
      <c r="Y187" s="181"/>
      <c r="Z187" s="181"/>
      <c r="AA187" s="181"/>
      <c r="AB187" s="181"/>
      <c r="AC187" s="181"/>
      <c r="AD187" s="181"/>
      <c r="AE187" s="181"/>
      <c r="AF187" s="181"/>
      <c r="AG187" s="181"/>
      <c r="AH187" s="182"/>
      <c r="AI187" s="27"/>
    </row>
    <row r="188" spans="1:35" ht="15" customHeight="1" thickTop="1" thickBot="1">
      <c r="A188" s="26"/>
      <c r="B188" s="495"/>
      <c r="C188" s="496"/>
      <c r="D188" s="496"/>
      <c r="E188" s="496"/>
      <c r="F188" s="496"/>
      <c r="G188" s="497"/>
      <c r="H188" s="183"/>
      <c r="I188" s="9"/>
      <c r="J188" s="184" t="s">
        <v>99</v>
      </c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72"/>
      <c r="V188" s="427"/>
      <c r="W188" s="428"/>
      <c r="X188" s="428"/>
      <c r="Y188" s="428"/>
      <c r="Z188" s="428"/>
      <c r="AA188" s="428"/>
      <c r="AB188" s="428"/>
      <c r="AC188" s="428"/>
      <c r="AD188" s="428"/>
      <c r="AE188" s="428"/>
      <c r="AF188" s="428"/>
      <c r="AG188" s="429"/>
      <c r="AH188" s="174"/>
      <c r="AI188" s="27"/>
    </row>
    <row r="189" spans="1:35" ht="15" customHeight="1" thickTop="1" thickBot="1">
      <c r="A189" s="26"/>
      <c r="B189" s="498"/>
      <c r="C189" s="499"/>
      <c r="D189" s="499"/>
      <c r="E189" s="499"/>
      <c r="F189" s="499"/>
      <c r="G189" s="500"/>
      <c r="H189" s="172"/>
      <c r="I189" s="9"/>
      <c r="J189" s="184" t="s">
        <v>119</v>
      </c>
      <c r="K189" s="183"/>
      <c r="L189" s="183"/>
      <c r="M189" s="183"/>
      <c r="N189" s="183"/>
      <c r="O189" s="183"/>
      <c r="P189" s="183"/>
      <c r="Q189" s="183"/>
      <c r="R189" s="183"/>
      <c r="S189" s="183"/>
      <c r="T189" s="174"/>
      <c r="U189" s="172"/>
      <c r="V189" s="430"/>
      <c r="W189" s="431"/>
      <c r="X189" s="431"/>
      <c r="Y189" s="431"/>
      <c r="Z189" s="431"/>
      <c r="AA189" s="431"/>
      <c r="AB189" s="431"/>
      <c r="AC189" s="431"/>
      <c r="AD189" s="431"/>
      <c r="AE189" s="431"/>
      <c r="AF189" s="431"/>
      <c r="AG189" s="432"/>
      <c r="AH189" s="174"/>
      <c r="AI189" s="27"/>
    </row>
    <row r="190" spans="1:35" ht="15" customHeight="1" thickTop="1" thickBot="1">
      <c r="A190" s="26"/>
      <c r="B190" s="467"/>
      <c r="C190" s="468"/>
      <c r="D190" s="468"/>
      <c r="E190" s="468"/>
      <c r="F190" s="468"/>
      <c r="G190" s="469"/>
      <c r="H190" s="172"/>
      <c r="I190" s="9"/>
      <c r="J190" s="184" t="s">
        <v>100</v>
      </c>
      <c r="K190" s="183"/>
      <c r="L190" s="183"/>
      <c r="M190" s="183"/>
      <c r="N190" s="183"/>
      <c r="O190" s="183"/>
      <c r="P190" s="183"/>
      <c r="Q190" s="183"/>
      <c r="R190" s="183"/>
      <c r="S190" s="183"/>
      <c r="T190" s="174"/>
      <c r="U190" s="172"/>
      <c r="V190" s="430"/>
      <c r="W190" s="431"/>
      <c r="X190" s="431"/>
      <c r="Y190" s="431"/>
      <c r="Z190" s="431"/>
      <c r="AA190" s="431"/>
      <c r="AB190" s="431"/>
      <c r="AC190" s="431"/>
      <c r="AD190" s="431"/>
      <c r="AE190" s="431"/>
      <c r="AF190" s="431"/>
      <c r="AG190" s="432"/>
      <c r="AH190" s="174"/>
      <c r="AI190" s="27"/>
    </row>
    <row r="191" spans="1:35" ht="15" customHeight="1" thickTop="1" thickBot="1">
      <c r="A191" s="26"/>
      <c r="B191" s="467"/>
      <c r="C191" s="468"/>
      <c r="D191" s="468"/>
      <c r="E191" s="468"/>
      <c r="F191" s="468"/>
      <c r="G191" s="469"/>
      <c r="H191" s="172"/>
      <c r="I191" s="9"/>
      <c r="J191" s="184" t="s">
        <v>85</v>
      </c>
      <c r="K191" s="183"/>
      <c r="L191" s="403"/>
      <c r="M191" s="404"/>
      <c r="N191" s="404"/>
      <c r="O191" s="404"/>
      <c r="P191" s="404"/>
      <c r="Q191" s="404"/>
      <c r="R191" s="404"/>
      <c r="S191" s="405"/>
      <c r="T191" s="174"/>
      <c r="U191" s="172"/>
      <c r="V191" s="430"/>
      <c r="W191" s="431"/>
      <c r="X191" s="431"/>
      <c r="Y191" s="431"/>
      <c r="Z191" s="431"/>
      <c r="AA191" s="431"/>
      <c r="AB191" s="431"/>
      <c r="AC191" s="431"/>
      <c r="AD191" s="431"/>
      <c r="AE191" s="431"/>
      <c r="AF191" s="431"/>
      <c r="AG191" s="432"/>
      <c r="AH191" s="174"/>
      <c r="AI191" s="27"/>
    </row>
    <row r="192" spans="1:35" ht="15" customHeight="1" thickTop="1">
      <c r="A192" s="26"/>
      <c r="B192" s="467"/>
      <c r="C192" s="468"/>
      <c r="D192" s="468"/>
      <c r="E192" s="468"/>
      <c r="F192" s="468"/>
      <c r="G192" s="469"/>
      <c r="H192" s="172"/>
      <c r="I192" s="183"/>
      <c r="J192" s="183"/>
      <c r="K192" s="183"/>
      <c r="L192" s="409"/>
      <c r="M192" s="410"/>
      <c r="N192" s="410"/>
      <c r="O192" s="410"/>
      <c r="P192" s="410"/>
      <c r="Q192" s="410"/>
      <c r="R192" s="410"/>
      <c r="S192" s="411"/>
      <c r="T192" s="174"/>
      <c r="U192" s="172"/>
      <c r="V192" s="433"/>
      <c r="W192" s="434"/>
      <c r="X192" s="434"/>
      <c r="Y192" s="434"/>
      <c r="Z192" s="434"/>
      <c r="AA192" s="434"/>
      <c r="AB192" s="434"/>
      <c r="AC192" s="434"/>
      <c r="AD192" s="434"/>
      <c r="AE192" s="434"/>
      <c r="AF192" s="434"/>
      <c r="AG192" s="435"/>
      <c r="AH192" s="174"/>
      <c r="AI192" s="27"/>
    </row>
    <row r="193" spans="1:35" ht="15" customHeight="1">
      <c r="A193" s="26"/>
      <c r="B193" s="470"/>
      <c r="C193" s="471"/>
      <c r="D193" s="471"/>
      <c r="E193" s="471"/>
      <c r="F193" s="471"/>
      <c r="G193" s="472"/>
      <c r="H193" s="175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6"/>
      <c r="T193" s="177"/>
      <c r="U193" s="175"/>
      <c r="V193" s="176"/>
      <c r="W193" s="176"/>
      <c r="X193" s="176"/>
      <c r="Y193" s="176"/>
      <c r="Z193" s="176"/>
      <c r="AA193" s="176"/>
      <c r="AB193" s="176"/>
      <c r="AC193" s="176"/>
      <c r="AD193" s="176"/>
      <c r="AE193" s="176"/>
      <c r="AF193" s="176"/>
      <c r="AG193" s="176"/>
      <c r="AH193" s="177"/>
      <c r="AI193" s="27"/>
    </row>
    <row r="194" spans="1:35" ht="15" customHeight="1" thickBot="1">
      <c r="A194" s="28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30"/>
    </row>
    <row r="198" spans="1:35" ht="15" customHeight="1" thickBot="1">
      <c r="A198" s="35" t="s">
        <v>291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</row>
    <row r="199" spans="1:35" ht="15" customHeight="1">
      <c r="A199" s="3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5"/>
    </row>
    <row r="200" spans="1:35" ht="15" customHeight="1">
      <c r="A200" s="26"/>
      <c r="B200" s="189"/>
      <c r="C200" s="32"/>
      <c r="D200" s="32"/>
      <c r="E200" s="32"/>
      <c r="F200" s="32"/>
      <c r="G200" s="32"/>
      <c r="H200" s="440" t="s">
        <v>156</v>
      </c>
      <c r="I200" s="440"/>
      <c r="J200" s="440"/>
      <c r="K200" s="440"/>
      <c r="L200" s="440"/>
      <c r="M200" s="440"/>
      <c r="N200" s="440"/>
      <c r="O200" s="440"/>
      <c r="P200" s="440"/>
      <c r="Q200" s="440"/>
      <c r="R200" s="440"/>
      <c r="S200" s="440"/>
      <c r="T200" s="440"/>
      <c r="U200" s="440" t="s">
        <v>163</v>
      </c>
      <c r="V200" s="440"/>
      <c r="W200" s="440"/>
      <c r="X200" s="440"/>
      <c r="Y200" s="440"/>
      <c r="Z200" s="440"/>
      <c r="AA200" s="440"/>
      <c r="AB200" s="440"/>
      <c r="AC200" s="440"/>
      <c r="AD200" s="440"/>
      <c r="AE200" s="440"/>
      <c r="AF200" s="440"/>
      <c r="AG200" s="440"/>
      <c r="AH200" s="440"/>
      <c r="AI200" s="27"/>
    </row>
    <row r="201" spans="1:35" ht="15" customHeight="1" thickBot="1">
      <c r="A201" s="26"/>
      <c r="B201" s="455" t="s">
        <v>69</v>
      </c>
      <c r="C201" s="456"/>
      <c r="D201" s="456"/>
      <c r="E201" s="456"/>
      <c r="F201" s="456"/>
      <c r="G201" s="457"/>
      <c r="H201" s="178"/>
      <c r="I201" s="178"/>
      <c r="J201" s="178"/>
      <c r="K201" s="178"/>
      <c r="L201" s="178"/>
      <c r="M201" s="178"/>
      <c r="N201" s="178"/>
      <c r="O201" s="179"/>
      <c r="P201" s="179"/>
      <c r="Q201" s="179"/>
      <c r="R201" s="179"/>
      <c r="S201" s="179"/>
      <c r="T201" s="179"/>
      <c r="U201" s="180"/>
      <c r="V201" s="181"/>
      <c r="W201" s="181"/>
      <c r="X201" s="181"/>
      <c r="Y201" s="181"/>
      <c r="Z201" s="181"/>
      <c r="AA201" s="181"/>
      <c r="AB201" s="181"/>
      <c r="AC201" s="181"/>
      <c r="AD201" s="181"/>
      <c r="AE201" s="181"/>
      <c r="AF201" s="181"/>
      <c r="AG201" s="181"/>
      <c r="AH201" s="182"/>
      <c r="AI201" s="27"/>
    </row>
    <row r="202" spans="1:35" ht="15" customHeight="1" thickTop="1" thickBot="1">
      <c r="A202" s="26"/>
      <c r="B202" s="458"/>
      <c r="C202" s="459"/>
      <c r="D202" s="459"/>
      <c r="E202" s="459"/>
      <c r="F202" s="459"/>
      <c r="G202" s="460"/>
      <c r="H202" s="183"/>
      <c r="I202" s="9"/>
      <c r="J202" s="184" t="s">
        <v>99</v>
      </c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72"/>
      <c r="V202" s="427"/>
      <c r="W202" s="428"/>
      <c r="X202" s="428"/>
      <c r="Y202" s="428"/>
      <c r="Z202" s="428"/>
      <c r="AA202" s="428"/>
      <c r="AB202" s="428"/>
      <c r="AC202" s="428"/>
      <c r="AD202" s="428"/>
      <c r="AE202" s="428"/>
      <c r="AF202" s="428"/>
      <c r="AG202" s="429"/>
      <c r="AH202" s="174"/>
      <c r="AI202" s="27"/>
    </row>
    <row r="203" spans="1:35" ht="15" customHeight="1" thickTop="1" thickBot="1">
      <c r="A203" s="26"/>
      <c r="B203" s="458"/>
      <c r="C203" s="459"/>
      <c r="D203" s="459"/>
      <c r="E203" s="459"/>
      <c r="F203" s="459"/>
      <c r="G203" s="460"/>
      <c r="H203" s="172"/>
      <c r="I203" s="9"/>
      <c r="J203" s="184" t="s">
        <v>119</v>
      </c>
      <c r="K203" s="183"/>
      <c r="L203" s="183"/>
      <c r="M203" s="183"/>
      <c r="N203" s="183"/>
      <c r="O203" s="183"/>
      <c r="P203" s="183"/>
      <c r="Q203" s="183"/>
      <c r="R203" s="183"/>
      <c r="S203" s="183"/>
      <c r="T203" s="174"/>
      <c r="U203" s="172"/>
      <c r="V203" s="430"/>
      <c r="W203" s="431"/>
      <c r="X203" s="431"/>
      <c r="Y203" s="431"/>
      <c r="Z203" s="431"/>
      <c r="AA203" s="431"/>
      <c r="AB203" s="431"/>
      <c r="AC203" s="431"/>
      <c r="AD203" s="431"/>
      <c r="AE203" s="431"/>
      <c r="AF203" s="431"/>
      <c r="AG203" s="432"/>
      <c r="AH203" s="174"/>
      <c r="AI203" s="27"/>
    </row>
    <row r="204" spans="1:35" ht="15" customHeight="1" thickTop="1" thickBot="1">
      <c r="A204" s="26"/>
      <c r="B204" s="458"/>
      <c r="C204" s="459"/>
      <c r="D204" s="459"/>
      <c r="E204" s="459"/>
      <c r="F204" s="459"/>
      <c r="G204" s="460"/>
      <c r="H204" s="172"/>
      <c r="I204" s="9"/>
      <c r="J204" s="184" t="s">
        <v>100</v>
      </c>
      <c r="K204" s="183"/>
      <c r="L204" s="183"/>
      <c r="M204" s="183"/>
      <c r="N204" s="183"/>
      <c r="O204" s="183"/>
      <c r="P204" s="183"/>
      <c r="Q204" s="183"/>
      <c r="R204" s="183"/>
      <c r="S204" s="183"/>
      <c r="T204" s="174"/>
      <c r="U204" s="172"/>
      <c r="V204" s="430"/>
      <c r="W204" s="431"/>
      <c r="X204" s="431"/>
      <c r="Y204" s="431"/>
      <c r="Z204" s="431"/>
      <c r="AA204" s="431"/>
      <c r="AB204" s="431"/>
      <c r="AC204" s="431"/>
      <c r="AD204" s="431"/>
      <c r="AE204" s="431"/>
      <c r="AF204" s="431"/>
      <c r="AG204" s="432"/>
      <c r="AH204" s="174"/>
      <c r="AI204" s="27"/>
    </row>
    <row r="205" spans="1:35" ht="15" customHeight="1" thickTop="1" thickBot="1">
      <c r="A205" s="26"/>
      <c r="B205" s="458"/>
      <c r="C205" s="459"/>
      <c r="D205" s="459"/>
      <c r="E205" s="459"/>
      <c r="F205" s="459"/>
      <c r="G205" s="460"/>
      <c r="H205" s="172"/>
      <c r="I205" s="9"/>
      <c r="J205" s="184" t="s">
        <v>85</v>
      </c>
      <c r="K205" s="183"/>
      <c r="L205" s="403"/>
      <c r="M205" s="404"/>
      <c r="N205" s="404"/>
      <c r="O205" s="404"/>
      <c r="P205" s="404"/>
      <c r="Q205" s="404"/>
      <c r="R205" s="404"/>
      <c r="S205" s="405"/>
      <c r="T205" s="174"/>
      <c r="U205" s="172"/>
      <c r="V205" s="430"/>
      <c r="W205" s="431"/>
      <c r="X205" s="431"/>
      <c r="Y205" s="431"/>
      <c r="Z205" s="431"/>
      <c r="AA205" s="431"/>
      <c r="AB205" s="431"/>
      <c r="AC205" s="431"/>
      <c r="AD205" s="431"/>
      <c r="AE205" s="431"/>
      <c r="AF205" s="431"/>
      <c r="AG205" s="432"/>
      <c r="AH205" s="174"/>
      <c r="AI205" s="27"/>
    </row>
    <row r="206" spans="1:35" ht="15" customHeight="1" thickTop="1">
      <c r="A206" s="26"/>
      <c r="B206" s="458"/>
      <c r="C206" s="459"/>
      <c r="D206" s="459"/>
      <c r="E206" s="459"/>
      <c r="F206" s="459"/>
      <c r="G206" s="460"/>
      <c r="H206" s="172"/>
      <c r="I206" s="183"/>
      <c r="J206" s="183"/>
      <c r="K206" s="183"/>
      <c r="L206" s="409"/>
      <c r="M206" s="410"/>
      <c r="N206" s="410"/>
      <c r="O206" s="410"/>
      <c r="P206" s="410"/>
      <c r="Q206" s="410"/>
      <c r="R206" s="410"/>
      <c r="S206" s="411"/>
      <c r="T206" s="174"/>
      <c r="U206" s="172"/>
      <c r="V206" s="433"/>
      <c r="W206" s="434"/>
      <c r="X206" s="434"/>
      <c r="Y206" s="434"/>
      <c r="Z206" s="434"/>
      <c r="AA206" s="434"/>
      <c r="AB206" s="434"/>
      <c r="AC206" s="434"/>
      <c r="AD206" s="434"/>
      <c r="AE206" s="434"/>
      <c r="AF206" s="434"/>
      <c r="AG206" s="435"/>
      <c r="AH206" s="174"/>
      <c r="AI206" s="27"/>
    </row>
    <row r="207" spans="1:35" ht="15" customHeight="1">
      <c r="A207" s="26"/>
      <c r="B207" s="461"/>
      <c r="C207" s="462"/>
      <c r="D207" s="462"/>
      <c r="E207" s="462"/>
      <c r="F207" s="462"/>
      <c r="G207" s="463"/>
      <c r="H207" s="175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7"/>
      <c r="U207" s="175"/>
      <c r="V207" s="176"/>
      <c r="W207" s="176"/>
      <c r="X207" s="176"/>
      <c r="Y207" s="176"/>
      <c r="Z207" s="176"/>
      <c r="AA207" s="176"/>
      <c r="AB207" s="176"/>
      <c r="AC207" s="176"/>
      <c r="AD207" s="176"/>
      <c r="AE207" s="176"/>
      <c r="AF207" s="176"/>
      <c r="AG207" s="176"/>
      <c r="AH207" s="177"/>
      <c r="AI207" s="27"/>
    </row>
    <row r="208" spans="1:35" ht="15" customHeight="1" thickBot="1">
      <c r="A208" s="26"/>
      <c r="B208" s="455" t="s">
        <v>70</v>
      </c>
      <c r="C208" s="456"/>
      <c r="D208" s="456"/>
      <c r="E208" s="456"/>
      <c r="F208" s="456"/>
      <c r="G208" s="457"/>
      <c r="H208" s="178"/>
      <c r="I208" s="178"/>
      <c r="J208" s="178"/>
      <c r="K208" s="178"/>
      <c r="L208" s="178"/>
      <c r="M208" s="178"/>
      <c r="N208" s="178"/>
      <c r="O208" s="179"/>
      <c r="P208" s="179"/>
      <c r="Q208" s="179"/>
      <c r="R208" s="179"/>
      <c r="S208" s="179"/>
      <c r="T208" s="179"/>
      <c r="U208" s="180"/>
      <c r="V208" s="181"/>
      <c r="W208" s="181"/>
      <c r="X208" s="181"/>
      <c r="Y208" s="181"/>
      <c r="Z208" s="181"/>
      <c r="AA208" s="181"/>
      <c r="AB208" s="181"/>
      <c r="AC208" s="181"/>
      <c r="AD208" s="181"/>
      <c r="AE208" s="181"/>
      <c r="AF208" s="181"/>
      <c r="AG208" s="181"/>
      <c r="AH208" s="182"/>
      <c r="AI208" s="27"/>
    </row>
    <row r="209" spans="1:35" ht="15" customHeight="1" thickTop="1" thickBot="1">
      <c r="A209" s="26"/>
      <c r="B209" s="458"/>
      <c r="C209" s="459"/>
      <c r="D209" s="459"/>
      <c r="E209" s="459"/>
      <c r="F209" s="459"/>
      <c r="G209" s="460"/>
      <c r="H209" s="183"/>
      <c r="I209" s="9"/>
      <c r="J209" s="184" t="s">
        <v>99</v>
      </c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72"/>
      <c r="V209" s="427"/>
      <c r="W209" s="428"/>
      <c r="X209" s="428"/>
      <c r="Y209" s="428"/>
      <c r="Z209" s="428"/>
      <c r="AA209" s="428"/>
      <c r="AB209" s="428"/>
      <c r="AC209" s="428"/>
      <c r="AD209" s="428"/>
      <c r="AE209" s="428"/>
      <c r="AF209" s="428"/>
      <c r="AG209" s="429"/>
      <c r="AH209" s="174"/>
      <c r="AI209" s="27"/>
    </row>
    <row r="210" spans="1:35" ht="15" customHeight="1" thickTop="1" thickBot="1">
      <c r="A210" s="26"/>
      <c r="B210" s="458"/>
      <c r="C210" s="459"/>
      <c r="D210" s="459"/>
      <c r="E210" s="459"/>
      <c r="F210" s="459"/>
      <c r="G210" s="460"/>
      <c r="H210" s="172"/>
      <c r="I210" s="9"/>
      <c r="J210" s="184" t="s">
        <v>119</v>
      </c>
      <c r="K210" s="183"/>
      <c r="L210" s="183"/>
      <c r="M210" s="183"/>
      <c r="N210" s="183"/>
      <c r="O210" s="183"/>
      <c r="P210" s="183"/>
      <c r="Q210" s="183"/>
      <c r="R210" s="183"/>
      <c r="S210" s="183"/>
      <c r="T210" s="174"/>
      <c r="U210" s="172"/>
      <c r="V210" s="430"/>
      <c r="W210" s="431"/>
      <c r="X210" s="431"/>
      <c r="Y210" s="431"/>
      <c r="Z210" s="431"/>
      <c r="AA210" s="431"/>
      <c r="AB210" s="431"/>
      <c r="AC210" s="431"/>
      <c r="AD210" s="431"/>
      <c r="AE210" s="431"/>
      <c r="AF210" s="431"/>
      <c r="AG210" s="432"/>
      <c r="AH210" s="174"/>
      <c r="AI210" s="27"/>
    </row>
    <row r="211" spans="1:35" ht="15" customHeight="1" thickTop="1" thickBot="1">
      <c r="A211" s="26"/>
      <c r="B211" s="458"/>
      <c r="C211" s="459"/>
      <c r="D211" s="459"/>
      <c r="E211" s="459"/>
      <c r="F211" s="459"/>
      <c r="G211" s="460"/>
      <c r="H211" s="172"/>
      <c r="I211" s="9"/>
      <c r="J211" s="184" t="s">
        <v>100</v>
      </c>
      <c r="K211" s="183"/>
      <c r="L211" s="183"/>
      <c r="M211" s="183"/>
      <c r="N211" s="183"/>
      <c r="O211" s="183"/>
      <c r="P211" s="183"/>
      <c r="Q211" s="183"/>
      <c r="R211" s="183"/>
      <c r="S211" s="183"/>
      <c r="T211" s="174"/>
      <c r="U211" s="172"/>
      <c r="V211" s="430"/>
      <c r="W211" s="431"/>
      <c r="X211" s="431"/>
      <c r="Y211" s="431"/>
      <c r="Z211" s="431"/>
      <c r="AA211" s="431"/>
      <c r="AB211" s="431"/>
      <c r="AC211" s="431"/>
      <c r="AD211" s="431"/>
      <c r="AE211" s="431"/>
      <c r="AF211" s="431"/>
      <c r="AG211" s="432"/>
      <c r="AH211" s="174"/>
      <c r="AI211" s="27"/>
    </row>
    <row r="212" spans="1:35" ht="15" customHeight="1" thickTop="1" thickBot="1">
      <c r="A212" s="26"/>
      <c r="B212" s="458"/>
      <c r="C212" s="459"/>
      <c r="D212" s="459"/>
      <c r="E212" s="459"/>
      <c r="F212" s="459"/>
      <c r="G212" s="460"/>
      <c r="H212" s="172"/>
      <c r="I212" s="9"/>
      <c r="J212" s="184" t="s">
        <v>85</v>
      </c>
      <c r="K212" s="183"/>
      <c r="L212" s="403"/>
      <c r="M212" s="404"/>
      <c r="N212" s="404"/>
      <c r="O212" s="404"/>
      <c r="P212" s="404"/>
      <c r="Q212" s="404"/>
      <c r="R212" s="404"/>
      <c r="S212" s="405"/>
      <c r="T212" s="174"/>
      <c r="U212" s="172"/>
      <c r="V212" s="430"/>
      <c r="W212" s="431"/>
      <c r="X212" s="431"/>
      <c r="Y212" s="431"/>
      <c r="Z212" s="431"/>
      <c r="AA212" s="431"/>
      <c r="AB212" s="431"/>
      <c r="AC212" s="431"/>
      <c r="AD212" s="431"/>
      <c r="AE212" s="431"/>
      <c r="AF212" s="431"/>
      <c r="AG212" s="432"/>
      <c r="AH212" s="174"/>
      <c r="AI212" s="27"/>
    </row>
    <row r="213" spans="1:35" ht="15" customHeight="1" thickTop="1">
      <c r="A213" s="26"/>
      <c r="B213" s="458"/>
      <c r="C213" s="459"/>
      <c r="D213" s="459"/>
      <c r="E213" s="459"/>
      <c r="F213" s="459"/>
      <c r="G213" s="460"/>
      <c r="H213" s="172"/>
      <c r="I213" s="183"/>
      <c r="J213" s="183"/>
      <c r="K213" s="183"/>
      <c r="L213" s="409"/>
      <c r="M213" s="410"/>
      <c r="N213" s="410"/>
      <c r="O213" s="410"/>
      <c r="P213" s="410"/>
      <c r="Q213" s="410"/>
      <c r="R213" s="410"/>
      <c r="S213" s="411"/>
      <c r="T213" s="174"/>
      <c r="U213" s="172"/>
      <c r="V213" s="433"/>
      <c r="W213" s="434"/>
      <c r="X213" s="434"/>
      <c r="Y213" s="434"/>
      <c r="Z213" s="434"/>
      <c r="AA213" s="434"/>
      <c r="AB213" s="434"/>
      <c r="AC213" s="434"/>
      <c r="AD213" s="434"/>
      <c r="AE213" s="434"/>
      <c r="AF213" s="434"/>
      <c r="AG213" s="435"/>
      <c r="AH213" s="174"/>
      <c r="AI213" s="27"/>
    </row>
    <row r="214" spans="1:35" ht="15" customHeight="1">
      <c r="A214" s="26"/>
      <c r="B214" s="461"/>
      <c r="C214" s="462"/>
      <c r="D214" s="462"/>
      <c r="E214" s="462"/>
      <c r="F214" s="462"/>
      <c r="G214" s="463"/>
      <c r="H214" s="175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7"/>
      <c r="U214" s="175"/>
      <c r="V214" s="176"/>
      <c r="W214" s="176"/>
      <c r="X214" s="176"/>
      <c r="Y214" s="176"/>
      <c r="Z214" s="176"/>
      <c r="AA214" s="176"/>
      <c r="AB214" s="176"/>
      <c r="AC214" s="176"/>
      <c r="AD214" s="176"/>
      <c r="AE214" s="176"/>
      <c r="AF214" s="176"/>
      <c r="AG214" s="176"/>
      <c r="AH214" s="177"/>
      <c r="AI214" s="27"/>
    </row>
    <row r="215" spans="1:35" ht="15" customHeight="1" thickBot="1">
      <c r="A215" s="26"/>
      <c r="B215" s="492" t="s">
        <v>148</v>
      </c>
      <c r="C215" s="493"/>
      <c r="D215" s="493"/>
      <c r="E215" s="493"/>
      <c r="F215" s="493"/>
      <c r="G215" s="494"/>
      <c r="H215" s="178"/>
      <c r="I215" s="178"/>
      <c r="J215" s="178"/>
      <c r="K215" s="178"/>
      <c r="L215" s="178"/>
      <c r="M215" s="178"/>
      <c r="N215" s="178"/>
      <c r="O215" s="179"/>
      <c r="P215" s="179"/>
      <c r="Q215" s="179"/>
      <c r="R215" s="179"/>
      <c r="S215" s="179"/>
      <c r="T215" s="179"/>
      <c r="U215" s="180"/>
      <c r="V215" s="181"/>
      <c r="W215" s="181"/>
      <c r="X215" s="181"/>
      <c r="Y215" s="181"/>
      <c r="Z215" s="181"/>
      <c r="AA215" s="181"/>
      <c r="AB215" s="181"/>
      <c r="AC215" s="181"/>
      <c r="AD215" s="181"/>
      <c r="AE215" s="181"/>
      <c r="AF215" s="181"/>
      <c r="AG215" s="181"/>
      <c r="AH215" s="182"/>
      <c r="AI215" s="27"/>
    </row>
    <row r="216" spans="1:35" ht="15" customHeight="1" thickTop="1" thickBot="1">
      <c r="A216" s="26"/>
      <c r="B216" s="495"/>
      <c r="C216" s="496"/>
      <c r="D216" s="496"/>
      <c r="E216" s="496"/>
      <c r="F216" s="496"/>
      <c r="G216" s="497"/>
      <c r="H216" s="183"/>
      <c r="I216" s="9"/>
      <c r="J216" s="184" t="s">
        <v>99</v>
      </c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72"/>
      <c r="V216" s="427"/>
      <c r="W216" s="428"/>
      <c r="X216" s="428"/>
      <c r="Y216" s="428"/>
      <c r="Z216" s="428"/>
      <c r="AA216" s="428"/>
      <c r="AB216" s="428"/>
      <c r="AC216" s="428"/>
      <c r="AD216" s="428"/>
      <c r="AE216" s="428"/>
      <c r="AF216" s="428"/>
      <c r="AG216" s="429"/>
      <c r="AH216" s="174"/>
      <c r="AI216" s="27"/>
    </row>
    <row r="217" spans="1:35" ht="15" customHeight="1" thickTop="1" thickBot="1">
      <c r="A217" s="26"/>
      <c r="B217" s="498"/>
      <c r="C217" s="499"/>
      <c r="D217" s="499"/>
      <c r="E217" s="499"/>
      <c r="F217" s="499"/>
      <c r="G217" s="500"/>
      <c r="H217" s="172"/>
      <c r="I217" s="9"/>
      <c r="J217" s="184" t="s">
        <v>119</v>
      </c>
      <c r="K217" s="183"/>
      <c r="L217" s="183"/>
      <c r="M217" s="183"/>
      <c r="N217" s="183"/>
      <c r="O217" s="183"/>
      <c r="P217" s="183"/>
      <c r="Q217" s="183"/>
      <c r="R217" s="183"/>
      <c r="S217" s="183"/>
      <c r="T217" s="174"/>
      <c r="U217" s="172"/>
      <c r="V217" s="430"/>
      <c r="W217" s="431"/>
      <c r="X217" s="431"/>
      <c r="Y217" s="431"/>
      <c r="Z217" s="431"/>
      <c r="AA217" s="431"/>
      <c r="AB217" s="431"/>
      <c r="AC217" s="431"/>
      <c r="AD217" s="431"/>
      <c r="AE217" s="431"/>
      <c r="AF217" s="431"/>
      <c r="AG217" s="432"/>
      <c r="AH217" s="174"/>
      <c r="AI217" s="27"/>
    </row>
    <row r="218" spans="1:35" ht="15" customHeight="1" thickTop="1" thickBot="1">
      <c r="A218" s="26"/>
      <c r="B218" s="467"/>
      <c r="C218" s="468"/>
      <c r="D218" s="468"/>
      <c r="E218" s="468"/>
      <c r="F218" s="468"/>
      <c r="G218" s="469"/>
      <c r="H218" s="172"/>
      <c r="I218" s="9"/>
      <c r="J218" s="184" t="s">
        <v>100</v>
      </c>
      <c r="K218" s="183"/>
      <c r="L218" s="183"/>
      <c r="M218" s="183"/>
      <c r="N218" s="183"/>
      <c r="O218" s="183"/>
      <c r="P218" s="183"/>
      <c r="Q218" s="183"/>
      <c r="R218" s="183"/>
      <c r="S218" s="183"/>
      <c r="T218" s="174"/>
      <c r="U218" s="172"/>
      <c r="V218" s="430"/>
      <c r="W218" s="431"/>
      <c r="X218" s="431"/>
      <c r="Y218" s="431"/>
      <c r="Z218" s="431"/>
      <c r="AA218" s="431"/>
      <c r="AB218" s="431"/>
      <c r="AC218" s="431"/>
      <c r="AD218" s="431"/>
      <c r="AE218" s="431"/>
      <c r="AF218" s="431"/>
      <c r="AG218" s="432"/>
      <c r="AH218" s="174"/>
      <c r="AI218" s="27"/>
    </row>
    <row r="219" spans="1:35" ht="15" customHeight="1" thickTop="1" thickBot="1">
      <c r="A219" s="26"/>
      <c r="B219" s="467"/>
      <c r="C219" s="468"/>
      <c r="D219" s="468"/>
      <c r="E219" s="468"/>
      <c r="F219" s="468"/>
      <c r="G219" s="469"/>
      <c r="H219" s="172"/>
      <c r="I219" s="9"/>
      <c r="J219" s="184" t="s">
        <v>85</v>
      </c>
      <c r="K219" s="183"/>
      <c r="L219" s="403"/>
      <c r="M219" s="404"/>
      <c r="N219" s="404"/>
      <c r="O219" s="404"/>
      <c r="P219" s="404"/>
      <c r="Q219" s="404"/>
      <c r="R219" s="404"/>
      <c r="S219" s="405"/>
      <c r="T219" s="174"/>
      <c r="U219" s="172"/>
      <c r="V219" s="430"/>
      <c r="W219" s="431"/>
      <c r="X219" s="431"/>
      <c r="Y219" s="431"/>
      <c r="Z219" s="431"/>
      <c r="AA219" s="431"/>
      <c r="AB219" s="431"/>
      <c r="AC219" s="431"/>
      <c r="AD219" s="431"/>
      <c r="AE219" s="431"/>
      <c r="AF219" s="431"/>
      <c r="AG219" s="432"/>
      <c r="AH219" s="174"/>
      <c r="AI219" s="27"/>
    </row>
    <row r="220" spans="1:35" ht="15" customHeight="1" thickTop="1">
      <c r="A220" s="26"/>
      <c r="B220" s="467"/>
      <c r="C220" s="468"/>
      <c r="D220" s="468"/>
      <c r="E220" s="468"/>
      <c r="F220" s="468"/>
      <c r="G220" s="469"/>
      <c r="H220" s="172"/>
      <c r="I220" s="183"/>
      <c r="J220" s="183"/>
      <c r="K220" s="183"/>
      <c r="L220" s="409"/>
      <c r="M220" s="410"/>
      <c r="N220" s="410"/>
      <c r="O220" s="410"/>
      <c r="P220" s="410"/>
      <c r="Q220" s="410"/>
      <c r="R220" s="410"/>
      <c r="S220" s="411"/>
      <c r="T220" s="174"/>
      <c r="U220" s="172"/>
      <c r="V220" s="433"/>
      <c r="W220" s="434"/>
      <c r="X220" s="434"/>
      <c r="Y220" s="434"/>
      <c r="Z220" s="434"/>
      <c r="AA220" s="434"/>
      <c r="AB220" s="434"/>
      <c r="AC220" s="434"/>
      <c r="AD220" s="434"/>
      <c r="AE220" s="434"/>
      <c r="AF220" s="434"/>
      <c r="AG220" s="435"/>
      <c r="AH220" s="174"/>
      <c r="AI220" s="27"/>
    </row>
    <row r="221" spans="1:35" ht="15" customHeight="1">
      <c r="A221" s="26"/>
      <c r="B221" s="470"/>
      <c r="C221" s="471"/>
      <c r="D221" s="471"/>
      <c r="E221" s="471"/>
      <c r="F221" s="471"/>
      <c r="G221" s="472"/>
      <c r="H221" s="175"/>
      <c r="I221" s="176"/>
      <c r="J221" s="176"/>
      <c r="K221" s="176"/>
      <c r="L221" s="176"/>
      <c r="M221" s="176"/>
      <c r="N221" s="176"/>
      <c r="O221" s="176"/>
      <c r="P221" s="176"/>
      <c r="Q221" s="176"/>
      <c r="R221" s="176"/>
      <c r="S221" s="176"/>
      <c r="T221" s="177"/>
      <c r="U221" s="175"/>
      <c r="V221" s="176"/>
      <c r="W221" s="176"/>
      <c r="X221" s="176"/>
      <c r="Y221" s="176"/>
      <c r="Z221" s="176"/>
      <c r="AA221" s="176"/>
      <c r="AB221" s="176"/>
      <c r="AC221" s="176"/>
      <c r="AD221" s="176"/>
      <c r="AE221" s="176"/>
      <c r="AF221" s="176"/>
      <c r="AG221" s="176"/>
      <c r="AH221" s="177"/>
      <c r="AI221" s="27"/>
    </row>
    <row r="222" spans="1:35" ht="15" customHeight="1" thickBot="1">
      <c r="A222" s="28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30"/>
    </row>
    <row r="226" spans="1:35" ht="15" customHeight="1" thickBot="1">
      <c r="A226" s="35" t="s">
        <v>143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</row>
    <row r="227" spans="1:35" ht="15" customHeight="1">
      <c r="A227" s="3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5"/>
    </row>
    <row r="228" spans="1:35" ht="15" customHeight="1">
      <c r="A228" s="26"/>
      <c r="B228" s="189"/>
      <c r="C228" s="32"/>
      <c r="D228" s="32"/>
      <c r="E228" s="32"/>
      <c r="F228" s="32"/>
      <c r="G228" s="32"/>
      <c r="H228" s="440" t="s">
        <v>156</v>
      </c>
      <c r="I228" s="440"/>
      <c r="J228" s="440"/>
      <c r="K228" s="440"/>
      <c r="L228" s="440"/>
      <c r="M228" s="440"/>
      <c r="N228" s="440"/>
      <c r="O228" s="440"/>
      <c r="P228" s="440"/>
      <c r="Q228" s="440"/>
      <c r="R228" s="440"/>
      <c r="S228" s="440"/>
      <c r="T228" s="440"/>
      <c r="U228" s="440" t="s">
        <v>163</v>
      </c>
      <c r="V228" s="440"/>
      <c r="W228" s="440"/>
      <c r="X228" s="440"/>
      <c r="Y228" s="440"/>
      <c r="Z228" s="440"/>
      <c r="AA228" s="440"/>
      <c r="AB228" s="440"/>
      <c r="AC228" s="440"/>
      <c r="AD228" s="440"/>
      <c r="AE228" s="440"/>
      <c r="AF228" s="440"/>
      <c r="AG228" s="440"/>
      <c r="AH228" s="440"/>
      <c r="AI228" s="27"/>
    </row>
    <row r="229" spans="1:35" ht="15" customHeight="1" thickBot="1">
      <c r="A229" s="26"/>
      <c r="B229" s="455" t="s">
        <v>144</v>
      </c>
      <c r="C229" s="456"/>
      <c r="D229" s="456"/>
      <c r="E229" s="456"/>
      <c r="F229" s="456"/>
      <c r="G229" s="457"/>
      <c r="H229" s="178"/>
      <c r="I229" s="178"/>
      <c r="J229" s="178"/>
      <c r="K229" s="178"/>
      <c r="L229" s="178"/>
      <c r="M229" s="178"/>
      <c r="N229" s="178"/>
      <c r="O229" s="179"/>
      <c r="P229" s="179"/>
      <c r="Q229" s="179"/>
      <c r="R229" s="179"/>
      <c r="S229" s="179"/>
      <c r="T229" s="179"/>
      <c r="U229" s="180"/>
      <c r="V229" s="181"/>
      <c r="W229" s="181"/>
      <c r="X229" s="181"/>
      <c r="Y229" s="181"/>
      <c r="Z229" s="181"/>
      <c r="AA229" s="181"/>
      <c r="AB229" s="181"/>
      <c r="AC229" s="181"/>
      <c r="AD229" s="181"/>
      <c r="AE229" s="181"/>
      <c r="AF229" s="181"/>
      <c r="AG229" s="181"/>
      <c r="AH229" s="182"/>
      <c r="AI229" s="27"/>
    </row>
    <row r="230" spans="1:35" ht="15" customHeight="1" thickTop="1" thickBot="1">
      <c r="A230" s="26"/>
      <c r="B230" s="458"/>
      <c r="C230" s="459"/>
      <c r="D230" s="459"/>
      <c r="E230" s="459"/>
      <c r="F230" s="459"/>
      <c r="G230" s="460"/>
      <c r="H230" s="183"/>
      <c r="I230" s="9"/>
      <c r="J230" s="184" t="s">
        <v>99</v>
      </c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72"/>
      <c r="V230" s="427"/>
      <c r="W230" s="428"/>
      <c r="X230" s="428"/>
      <c r="Y230" s="428"/>
      <c r="Z230" s="428"/>
      <c r="AA230" s="428"/>
      <c r="AB230" s="428"/>
      <c r="AC230" s="428"/>
      <c r="AD230" s="428"/>
      <c r="AE230" s="428"/>
      <c r="AF230" s="428"/>
      <c r="AG230" s="429"/>
      <c r="AH230" s="174"/>
      <c r="AI230" s="27"/>
    </row>
    <row r="231" spans="1:35" ht="15" customHeight="1" thickTop="1" thickBot="1">
      <c r="A231" s="26"/>
      <c r="B231" s="458"/>
      <c r="C231" s="459"/>
      <c r="D231" s="459"/>
      <c r="E231" s="459"/>
      <c r="F231" s="459"/>
      <c r="G231" s="460"/>
      <c r="H231" s="172"/>
      <c r="I231" s="9"/>
      <c r="J231" s="184" t="s">
        <v>119</v>
      </c>
      <c r="K231" s="183"/>
      <c r="L231" s="183"/>
      <c r="M231" s="183"/>
      <c r="N231" s="183"/>
      <c r="O231" s="183"/>
      <c r="P231" s="183"/>
      <c r="Q231" s="183"/>
      <c r="R231" s="183"/>
      <c r="S231" s="183"/>
      <c r="T231" s="174"/>
      <c r="U231" s="172"/>
      <c r="V231" s="430"/>
      <c r="W231" s="431"/>
      <c r="X231" s="431"/>
      <c r="Y231" s="431"/>
      <c r="Z231" s="431"/>
      <c r="AA231" s="431"/>
      <c r="AB231" s="431"/>
      <c r="AC231" s="431"/>
      <c r="AD231" s="431"/>
      <c r="AE231" s="431"/>
      <c r="AF231" s="431"/>
      <c r="AG231" s="432"/>
      <c r="AH231" s="174"/>
      <c r="AI231" s="27"/>
    </row>
    <row r="232" spans="1:35" ht="15" customHeight="1" thickTop="1" thickBot="1">
      <c r="A232" s="26"/>
      <c r="B232" s="458"/>
      <c r="C232" s="459"/>
      <c r="D232" s="459"/>
      <c r="E232" s="459"/>
      <c r="F232" s="459"/>
      <c r="G232" s="460"/>
      <c r="H232" s="172"/>
      <c r="I232" s="9"/>
      <c r="J232" s="184" t="s">
        <v>100</v>
      </c>
      <c r="K232" s="183"/>
      <c r="L232" s="183"/>
      <c r="M232" s="183"/>
      <c r="N232" s="183"/>
      <c r="O232" s="183"/>
      <c r="P232" s="183"/>
      <c r="Q232" s="183"/>
      <c r="R232" s="183"/>
      <c r="S232" s="183"/>
      <c r="T232" s="174"/>
      <c r="U232" s="172"/>
      <c r="V232" s="430"/>
      <c r="W232" s="431"/>
      <c r="X232" s="431"/>
      <c r="Y232" s="431"/>
      <c r="Z232" s="431"/>
      <c r="AA232" s="431"/>
      <c r="AB232" s="431"/>
      <c r="AC232" s="431"/>
      <c r="AD232" s="431"/>
      <c r="AE232" s="431"/>
      <c r="AF232" s="431"/>
      <c r="AG232" s="432"/>
      <c r="AH232" s="174"/>
      <c r="AI232" s="27"/>
    </row>
    <row r="233" spans="1:35" ht="15" customHeight="1" thickTop="1" thickBot="1">
      <c r="A233" s="26"/>
      <c r="B233" s="458"/>
      <c r="C233" s="459"/>
      <c r="D233" s="459"/>
      <c r="E233" s="459"/>
      <c r="F233" s="459"/>
      <c r="G233" s="460"/>
      <c r="H233" s="172"/>
      <c r="I233" s="9"/>
      <c r="J233" s="184" t="s">
        <v>85</v>
      </c>
      <c r="K233" s="183"/>
      <c r="L233" s="403"/>
      <c r="M233" s="404"/>
      <c r="N233" s="404"/>
      <c r="O233" s="404"/>
      <c r="P233" s="404"/>
      <c r="Q233" s="404"/>
      <c r="R233" s="404"/>
      <c r="S233" s="405"/>
      <c r="T233" s="174"/>
      <c r="U233" s="172"/>
      <c r="V233" s="430"/>
      <c r="W233" s="431"/>
      <c r="X233" s="431"/>
      <c r="Y233" s="431"/>
      <c r="Z233" s="431"/>
      <c r="AA233" s="431"/>
      <c r="AB233" s="431"/>
      <c r="AC233" s="431"/>
      <c r="AD233" s="431"/>
      <c r="AE233" s="431"/>
      <c r="AF233" s="431"/>
      <c r="AG233" s="432"/>
      <c r="AH233" s="174"/>
      <c r="AI233" s="27"/>
    </row>
    <row r="234" spans="1:35" ht="15" customHeight="1" thickTop="1">
      <c r="A234" s="26"/>
      <c r="B234" s="458"/>
      <c r="C234" s="459"/>
      <c r="D234" s="459"/>
      <c r="E234" s="459"/>
      <c r="F234" s="459"/>
      <c r="G234" s="460"/>
      <c r="H234" s="172"/>
      <c r="I234" s="183"/>
      <c r="J234" s="183"/>
      <c r="K234" s="183"/>
      <c r="L234" s="409"/>
      <c r="M234" s="410"/>
      <c r="N234" s="410"/>
      <c r="O234" s="410"/>
      <c r="P234" s="410"/>
      <c r="Q234" s="410"/>
      <c r="R234" s="410"/>
      <c r="S234" s="411"/>
      <c r="T234" s="174"/>
      <c r="U234" s="172"/>
      <c r="V234" s="433"/>
      <c r="W234" s="434"/>
      <c r="X234" s="434"/>
      <c r="Y234" s="434"/>
      <c r="Z234" s="434"/>
      <c r="AA234" s="434"/>
      <c r="AB234" s="434"/>
      <c r="AC234" s="434"/>
      <c r="AD234" s="434"/>
      <c r="AE234" s="434"/>
      <c r="AF234" s="434"/>
      <c r="AG234" s="435"/>
      <c r="AH234" s="174"/>
      <c r="AI234" s="27"/>
    </row>
    <row r="235" spans="1:35" ht="15" customHeight="1">
      <c r="A235" s="26"/>
      <c r="B235" s="461"/>
      <c r="C235" s="462"/>
      <c r="D235" s="462"/>
      <c r="E235" s="462"/>
      <c r="F235" s="462"/>
      <c r="G235" s="463"/>
      <c r="H235" s="175"/>
      <c r="I235" s="176"/>
      <c r="J235" s="176"/>
      <c r="K235" s="176"/>
      <c r="L235" s="176"/>
      <c r="M235" s="176"/>
      <c r="N235" s="176"/>
      <c r="O235" s="176"/>
      <c r="P235" s="176"/>
      <c r="Q235" s="176"/>
      <c r="R235" s="176"/>
      <c r="S235" s="176"/>
      <c r="T235" s="177"/>
      <c r="U235" s="175"/>
      <c r="V235" s="176"/>
      <c r="W235" s="176"/>
      <c r="X235" s="176"/>
      <c r="Y235" s="176"/>
      <c r="Z235" s="176"/>
      <c r="AA235" s="176"/>
      <c r="AB235" s="176"/>
      <c r="AC235" s="176"/>
      <c r="AD235" s="176"/>
      <c r="AE235" s="176"/>
      <c r="AF235" s="176"/>
      <c r="AG235" s="176"/>
      <c r="AH235" s="177"/>
      <c r="AI235" s="27"/>
    </row>
    <row r="236" spans="1:35" ht="15" customHeight="1" thickBot="1">
      <c r="A236" s="26"/>
      <c r="B236" s="455" t="s">
        <v>145</v>
      </c>
      <c r="C236" s="456"/>
      <c r="D236" s="456"/>
      <c r="E236" s="456"/>
      <c r="F236" s="456"/>
      <c r="G236" s="457"/>
      <c r="H236" s="178"/>
      <c r="I236" s="178"/>
      <c r="J236" s="178"/>
      <c r="K236" s="178"/>
      <c r="L236" s="178"/>
      <c r="M236" s="178"/>
      <c r="N236" s="178"/>
      <c r="O236" s="179"/>
      <c r="P236" s="179"/>
      <c r="Q236" s="179"/>
      <c r="R236" s="179"/>
      <c r="S236" s="179"/>
      <c r="T236" s="179"/>
      <c r="U236" s="180"/>
      <c r="V236" s="181"/>
      <c r="W236" s="181"/>
      <c r="X236" s="181"/>
      <c r="Y236" s="181"/>
      <c r="Z236" s="181"/>
      <c r="AA236" s="181"/>
      <c r="AB236" s="181"/>
      <c r="AC236" s="181"/>
      <c r="AD236" s="181"/>
      <c r="AE236" s="181"/>
      <c r="AF236" s="181"/>
      <c r="AG236" s="181"/>
      <c r="AH236" s="182"/>
      <c r="AI236" s="27"/>
    </row>
    <row r="237" spans="1:35" ht="15" customHeight="1" thickTop="1" thickBot="1">
      <c r="A237" s="26"/>
      <c r="B237" s="458"/>
      <c r="C237" s="459"/>
      <c r="D237" s="459"/>
      <c r="E237" s="459"/>
      <c r="F237" s="459"/>
      <c r="G237" s="460"/>
      <c r="H237" s="183"/>
      <c r="I237" s="9"/>
      <c r="J237" s="184" t="s">
        <v>99</v>
      </c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72"/>
      <c r="V237" s="427"/>
      <c r="W237" s="428"/>
      <c r="X237" s="428"/>
      <c r="Y237" s="428"/>
      <c r="Z237" s="428"/>
      <c r="AA237" s="428"/>
      <c r="AB237" s="428"/>
      <c r="AC237" s="428"/>
      <c r="AD237" s="428"/>
      <c r="AE237" s="428"/>
      <c r="AF237" s="428"/>
      <c r="AG237" s="429"/>
      <c r="AH237" s="174"/>
      <c r="AI237" s="27"/>
    </row>
    <row r="238" spans="1:35" ht="15" customHeight="1" thickTop="1" thickBot="1">
      <c r="A238" s="26"/>
      <c r="B238" s="458"/>
      <c r="C238" s="459"/>
      <c r="D238" s="459"/>
      <c r="E238" s="459"/>
      <c r="F238" s="459"/>
      <c r="G238" s="460"/>
      <c r="H238" s="172"/>
      <c r="I238" s="9"/>
      <c r="J238" s="184" t="s">
        <v>119</v>
      </c>
      <c r="K238" s="183"/>
      <c r="L238" s="183"/>
      <c r="M238" s="183"/>
      <c r="N238" s="183"/>
      <c r="O238" s="183"/>
      <c r="P238" s="183"/>
      <c r="Q238" s="183"/>
      <c r="R238" s="183"/>
      <c r="S238" s="183"/>
      <c r="T238" s="174"/>
      <c r="U238" s="172"/>
      <c r="V238" s="430"/>
      <c r="W238" s="431"/>
      <c r="X238" s="431"/>
      <c r="Y238" s="431"/>
      <c r="Z238" s="431"/>
      <c r="AA238" s="431"/>
      <c r="AB238" s="431"/>
      <c r="AC238" s="431"/>
      <c r="AD238" s="431"/>
      <c r="AE238" s="431"/>
      <c r="AF238" s="431"/>
      <c r="AG238" s="432"/>
      <c r="AH238" s="174"/>
      <c r="AI238" s="27"/>
    </row>
    <row r="239" spans="1:35" ht="15" customHeight="1" thickTop="1" thickBot="1">
      <c r="A239" s="26"/>
      <c r="B239" s="458"/>
      <c r="C239" s="459"/>
      <c r="D239" s="459"/>
      <c r="E239" s="459"/>
      <c r="F239" s="459"/>
      <c r="G239" s="460"/>
      <c r="H239" s="172"/>
      <c r="I239" s="9"/>
      <c r="J239" s="184" t="s">
        <v>100</v>
      </c>
      <c r="K239" s="183"/>
      <c r="L239" s="183"/>
      <c r="M239" s="183"/>
      <c r="N239" s="183"/>
      <c r="O239" s="183"/>
      <c r="P239" s="183"/>
      <c r="Q239" s="183"/>
      <c r="R239" s="183"/>
      <c r="S239" s="183"/>
      <c r="T239" s="174"/>
      <c r="U239" s="172"/>
      <c r="V239" s="430"/>
      <c r="W239" s="431"/>
      <c r="X239" s="431"/>
      <c r="Y239" s="431"/>
      <c r="Z239" s="431"/>
      <c r="AA239" s="431"/>
      <c r="AB239" s="431"/>
      <c r="AC239" s="431"/>
      <c r="AD239" s="431"/>
      <c r="AE239" s="431"/>
      <c r="AF239" s="431"/>
      <c r="AG239" s="432"/>
      <c r="AH239" s="174"/>
      <c r="AI239" s="27"/>
    </row>
    <row r="240" spans="1:35" ht="15" customHeight="1" thickTop="1" thickBot="1">
      <c r="A240" s="26"/>
      <c r="B240" s="458"/>
      <c r="C240" s="459"/>
      <c r="D240" s="459"/>
      <c r="E240" s="459"/>
      <c r="F240" s="459"/>
      <c r="G240" s="460"/>
      <c r="H240" s="172"/>
      <c r="I240" s="9"/>
      <c r="J240" s="184" t="s">
        <v>85</v>
      </c>
      <c r="K240" s="183"/>
      <c r="L240" s="403"/>
      <c r="M240" s="404"/>
      <c r="N240" s="404"/>
      <c r="O240" s="404"/>
      <c r="P240" s="404"/>
      <c r="Q240" s="404"/>
      <c r="R240" s="404"/>
      <c r="S240" s="405"/>
      <c r="T240" s="174"/>
      <c r="U240" s="172"/>
      <c r="V240" s="430"/>
      <c r="W240" s="431"/>
      <c r="X240" s="431"/>
      <c r="Y240" s="431"/>
      <c r="Z240" s="431"/>
      <c r="AA240" s="431"/>
      <c r="AB240" s="431"/>
      <c r="AC240" s="431"/>
      <c r="AD240" s="431"/>
      <c r="AE240" s="431"/>
      <c r="AF240" s="431"/>
      <c r="AG240" s="432"/>
      <c r="AH240" s="174"/>
      <c r="AI240" s="27"/>
    </row>
    <row r="241" spans="1:35" ht="15" customHeight="1" thickTop="1">
      <c r="A241" s="26"/>
      <c r="B241" s="458"/>
      <c r="C241" s="459"/>
      <c r="D241" s="459"/>
      <c r="E241" s="459"/>
      <c r="F241" s="459"/>
      <c r="G241" s="460"/>
      <c r="H241" s="172"/>
      <c r="I241" s="183"/>
      <c r="J241" s="183"/>
      <c r="K241" s="183"/>
      <c r="L241" s="409"/>
      <c r="M241" s="410"/>
      <c r="N241" s="410"/>
      <c r="O241" s="410"/>
      <c r="P241" s="410"/>
      <c r="Q241" s="410"/>
      <c r="R241" s="410"/>
      <c r="S241" s="411"/>
      <c r="T241" s="174"/>
      <c r="U241" s="172"/>
      <c r="V241" s="433"/>
      <c r="W241" s="434"/>
      <c r="X241" s="434"/>
      <c r="Y241" s="434"/>
      <c r="Z241" s="434"/>
      <c r="AA241" s="434"/>
      <c r="AB241" s="434"/>
      <c r="AC241" s="434"/>
      <c r="AD241" s="434"/>
      <c r="AE241" s="434"/>
      <c r="AF241" s="434"/>
      <c r="AG241" s="435"/>
      <c r="AH241" s="174"/>
      <c r="AI241" s="27"/>
    </row>
    <row r="242" spans="1:35" ht="15" customHeight="1">
      <c r="A242" s="26"/>
      <c r="B242" s="461"/>
      <c r="C242" s="462"/>
      <c r="D242" s="462"/>
      <c r="E242" s="462"/>
      <c r="F242" s="462"/>
      <c r="G242" s="463"/>
      <c r="H242" s="175"/>
      <c r="I242" s="176"/>
      <c r="J242" s="176"/>
      <c r="K242" s="176"/>
      <c r="L242" s="176"/>
      <c r="M242" s="176"/>
      <c r="N242" s="176"/>
      <c r="O242" s="176"/>
      <c r="P242" s="176"/>
      <c r="Q242" s="176"/>
      <c r="R242" s="176"/>
      <c r="S242" s="176"/>
      <c r="T242" s="177"/>
      <c r="U242" s="175"/>
      <c r="V242" s="176"/>
      <c r="W242" s="176"/>
      <c r="X242" s="176"/>
      <c r="Y242" s="176"/>
      <c r="Z242" s="176"/>
      <c r="AA242" s="176"/>
      <c r="AB242" s="176"/>
      <c r="AC242" s="176"/>
      <c r="AD242" s="176"/>
      <c r="AE242" s="176"/>
      <c r="AF242" s="176"/>
      <c r="AG242" s="176"/>
      <c r="AH242" s="177"/>
      <c r="AI242" s="27"/>
    </row>
    <row r="243" spans="1:35" ht="15" customHeight="1" thickBot="1">
      <c r="A243" s="26"/>
      <c r="B243" s="455" t="s">
        <v>146</v>
      </c>
      <c r="C243" s="456"/>
      <c r="D243" s="456"/>
      <c r="E243" s="456"/>
      <c r="F243" s="456"/>
      <c r="G243" s="457"/>
      <c r="H243" s="178"/>
      <c r="I243" s="178"/>
      <c r="J243" s="178"/>
      <c r="K243" s="178"/>
      <c r="L243" s="178"/>
      <c r="M243" s="178"/>
      <c r="N243" s="178"/>
      <c r="O243" s="179"/>
      <c r="P243" s="179"/>
      <c r="Q243" s="179"/>
      <c r="R243" s="179"/>
      <c r="S243" s="179"/>
      <c r="T243" s="179"/>
      <c r="U243" s="180"/>
      <c r="V243" s="181"/>
      <c r="W243" s="181"/>
      <c r="X243" s="181"/>
      <c r="Y243" s="181"/>
      <c r="Z243" s="181"/>
      <c r="AA243" s="181"/>
      <c r="AB243" s="181"/>
      <c r="AC243" s="181"/>
      <c r="AD243" s="181"/>
      <c r="AE243" s="181"/>
      <c r="AF243" s="181"/>
      <c r="AG243" s="181"/>
      <c r="AH243" s="182"/>
      <c r="AI243" s="27"/>
    </row>
    <row r="244" spans="1:35" ht="15" customHeight="1" thickTop="1" thickBot="1">
      <c r="A244" s="26"/>
      <c r="B244" s="458"/>
      <c r="C244" s="459"/>
      <c r="D244" s="459"/>
      <c r="E244" s="459"/>
      <c r="F244" s="459"/>
      <c r="G244" s="460"/>
      <c r="H244" s="183"/>
      <c r="I244" s="9"/>
      <c r="J244" s="184" t="s">
        <v>99</v>
      </c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72"/>
      <c r="V244" s="427"/>
      <c r="W244" s="428"/>
      <c r="X244" s="428"/>
      <c r="Y244" s="428"/>
      <c r="Z244" s="428"/>
      <c r="AA244" s="428"/>
      <c r="AB244" s="428"/>
      <c r="AC244" s="428"/>
      <c r="AD244" s="428"/>
      <c r="AE244" s="428"/>
      <c r="AF244" s="428"/>
      <c r="AG244" s="429"/>
      <c r="AH244" s="174"/>
      <c r="AI244" s="27"/>
    </row>
    <row r="245" spans="1:35" ht="15" customHeight="1" thickTop="1" thickBot="1">
      <c r="A245" s="26"/>
      <c r="B245" s="458"/>
      <c r="C245" s="459"/>
      <c r="D245" s="459"/>
      <c r="E245" s="459"/>
      <c r="F245" s="459"/>
      <c r="G245" s="460"/>
      <c r="H245" s="172"/>
      <c r="I245" s="9"/>
      <c r="J245" s="184" t="s">
        <v>119</v>
      </c>
      <c r="K245" s="183"/>
      <c r="L245" s="183"/>
      <c r="M245" s="183"/>
      <c r="N245" s="183"/>
      <c r="O245" s="183"/>
      <c r="P245" s="183"/>
      <c r="Q245" s="183"/>
      <c r="R245" s="183"/>
      <c r="S245" s="183"/>
      <c r="T245" s="174"/>
      <c r="U245" s="172"/>
      <c r="V245" s="430"/>
      <c r="W245" s="431"/>
      <c r="X245" s="431"/>
      <c r="Y245" s="431"/>
      <c r="Z245" s="431"/>
      <c r="AA245" s="431"/>
      <c r="AB245" s="431"/>
      <c r="AC245" s="431"/>
      <c r="AD245" s="431"/>
      <c r="AE245" s="431"/>
      <c r="AF245" s="431"/>
      <c r="AG245" s="432"/>
      <c r="AH245" s="174"/>
      <c r="AI245" s="27"/>
    </row>
    <row r="246" spans="1:35" ht="15" customHeight="1" thickTop="1" thickBot="1">
      <c r="A246" s="26"/>
      <c r="B246" s="458"/>
      <c r="C246" s="459"/>
      <c r="D246" s="459"/>
      <c r="E246" s="459"/>
      <c r="F246" s="459"/>
      <c r="G246" s="460"/>
      <c r="H246" s="172"/>
      <c r="I246" s="9"/>
      <c r="J246" s="184" t="s">
        <v>100</v>
      </c>
      <c r="K246" s="183"/>
      <c r="L246" s="183"/>
      <c r="M246" s="183"/>
      <c r="N246" s="183"/>
      <c r="O246" s="183"/>
      <c r="P246" s="183"/>
      <c r="Q246" s="183"/>
      <c r="R246" s="183"/>
      <c r="S246" s="183"/>
      <c r="T246" s="174"/>
      <c r="U246" s="172"/>
      <c r="V246" s="430"/>
      <c r="W246" s="431"/>
      <c r="X246" s="431"/>
      <c r="Y246" s="431"/>
      <c r="Z246" s="431"/>
      <c r="AA246" s="431"/>
      <c r="AB246" s="431"/>
      <c r="AC246" s="431"/>
      <c r="AD246" s="431"/>
      <c r="AE246" s="431"/>
      <c r="AF246" s="431"/>
      <c r="AG246" s="432"/>
      <c r="AH246" s="174"/>
      <c r="AI246" s="27"/>
    </row>
    <row r="247" spans="1:35" ht="15" customHeight="1" thickTop="1" thickBot="1">
      <c r="A247" s="26"/>
      <c r="B247" s="458"/>
      <c r="C247" s="459"/>
      <c r="D247" s="459"/>
      <c r="E247" s="459"/>
      <c r="F247" s="459"/>
      <c r="G247" s="460"/>
      <c r="H247" s="172"/>
      <c r="I247" s="9"/>
      <c r="J247" s="184" t="s">
        <v>85</v>
      </c>
      <c r="K247" s="183"/>
      <c r="L247" s="403"/>
      <c r="M247" s="404"/>
      <c r="N247" s="404"/>
      <c r="O247" s="404"/>
      <c r="P247" s="404"/>
      <c r="Q247" s="404"/>
      <c r="R247" s="404"/>
      <c r="S247" s="405"/>
      <c r="T247" s="174"/>
      <c r="U247" s="172"/>
      <c r="V247" s="430"/>
      <c r="W247" s="431"/>
      <c r="X247" s="431"/>
      <c r="Y247" s="431"/>
      <c r="Z247" s="431"/>
      <c r="AA247" s="431"/>
      <c r="AB247" s="431"/>
      <c r="AC247" s="431"/>
      <c r="AD247" s="431"/>
      <c r="AE247" s="431"/>
      <c r="AF247" s="431"/>
      <c r="AG247" s="432"/>
      <c r="AH247" s="174"/>
      <c r="AI247" s="27"/>
    </row>
    <row r="248" spans="1:35" ht="15" customHeight="1" thickTop="1">
      <c r="A248" s="26"/>
      <c r="B248" s="458"/>
      <c r="C248" s="459"/>
      <c r="D248" s="459"/>
      <c r="E248" s="459"/>
      <c r="F248" s="459"/>
      <c r="G248" s="460"/>
      <c r="H248" s="172"/>
      <c r="I248" s="183"/>
      <c r="J248" s="183"/>
      <c r="K248" s="183"/>
      <c r="L248" s="409"/>
      <c r="M248" s="410"/>
      <c r="N248" s="410"/>
      <c r="O248" s="410"/>
      <c r="P248" s="410"/>
      <c r="Q248" s="410"/>
      <c r="R248" s="410"/>
      <c r="S248" s="411"/>
      <c r="T248" s="174"/>
      <c r="U248" s="172"/>
      <c r="V248" s="433"/>
      <c r="W248" s="434"/>
      <c r="X248" s="434"/>
      <c r="Y248" s="434"/>
      <c r="Z248" s="434"/>
      <c r="AA248" s="434"/>
      <c r="AB248" s="434"/>
      <c r="AC248" s="434"/>
      <c r="AD248" s="434"/>
      <c r="AE248" s="434"/>
      <c r="AF248" s="434"/>
      <c r="AG248" s="435"/>
      <c r="AH248" s="174"/>
      <c r="AI248" s="27"/>
    </row>
    <row r="249" spans="1:35" ht="15" customHeight="1">
      <c r="A249" s="26"/>
      <c r="B249" s="461"/>
      <c r="C249" s="462"/>
      <c r="D249" s="462"/>
      <c r="E249" s="462"/>
      <c r="F249" s="462"/>
      <c r="G249" s="463"/>
      <c r="H249" s="175"/>
      <c r="I249" s="176"/>
      <c r="J249" s="176"/>
      <c r="K249" s="176"/>
      <c r="L249" s="176"/>
      <c r="M249" s="176"/>
      <c r="N249" s="176"/>
      <c r="O249" s="176"/>
      <c r="P249" s="176"/>
      <c r="Q249" s="176"/>
      <c r="R249" s="176"/>
      <c r="S249" s="176"/>
      <c r="T249" s="177"/>
      <c r="U249" s="175"/>
      <c r="V249" s="176"/>
      <c r="W249" s="176"/>
      <c r="X249" s="176"/>
      <c r="Y249" s="176"/>
      <c r="Z249" s="176"/>
      <c r="AA249" s="176"/>
      <c r="AB249" s="176"/>
      <c r="AC249" s="176"/>
      <c r="AD249" s="176"/>
      <c r="AE249" s="176"/>
      <c r="AF249" s="176"/>
      <c r="AG249" s="176"/>
      <c r="AH249" s="177"/>
      <c r="AI249" s="27"/>
    </row>
    <row r="250" spans="1:35" ht="15" customHeight="1" thickBot="1">
      <c r="A250" s="26"/>
      <c r="B250" s="455" t="s">
        <v>147</v>
      </c>
      <c r="C250" s="456"/>
      <c r="D250" s="456"/>
      <c r="E250" s="456"/>
      <c r="F250" s="456"/>
      <c r="G250" s="457"/>
      <c r="H250" s="178"/>
      <c r="I250" s="178"/>
      <c r="J250" s="178"/>
      <c r="K250" s="178"/>
      <c r="L250" s="178"/>
      <c r="M250" s="178"/>
      <c r="N250" s="178"/>
      <c r="O250" s="179"/>
      <c r="P250" s="179"/>
      <c r="Q250" s="179"/>
      <c r="R250" s="179"/>
      <c r="S250" s="179"/>
      <c r="T250" s="179"/>
      <c r="U250" s="180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1"/>
      <c r="AF250" s="181"/>
      <c r="AG250" s="181"/>
      <c r="AH250" s="182"/>
      <c r="AI250" s="27"/>
    </row>
    <row r="251" spans="1:35" ht="15" customHeight="1" thickTop="1" thickBot="1">
      <c r="A251" s="26"/>
      <c r="B251" s="458"/>
      <c r="C251" s="459"/>
      <c r="D251" s="459"/>
      <c r="E251" s="459"/>
      <c r="F251" s="459"/>
      <c r="G251" s="460"/>
      <c r="H251" s="183"/>
      <c r="I251" s="9"/>
      <c r="J251" s="184" t="s">
        <v>99</v>
      </c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72"/>
      <c r="V251" s="427"/>
      <c r="W251" s="428"/>
      <c r="X251" s="428"/>
      <c r="Y251" s="428"/>
      <c r="Z251" s="428"/>
      <c r="AA251" s="428"/>
      <c r="AB251" s="428"/>
      <c r="AC251" s="428"/>
      <c r="AD251" s="428"/>
      <c r="AE251" s="428"/>
      <c r="AF251" s="428"/>
      <c r="AG251" s="429"/>
      <c r="AH251" s="174"/>
      <c r="AI251" s="27"/>
    </row>
    <row r="252" spans="1:35" ht="15" customHeight="1" thickTop="1" thickBot="1">
      <c r="A252" s="26"/>
      <c r="B252" s="458"/>
      <c r="C252" s="459"/>
      <c r="D252" s="459"/>
      <c r="E252" s="459"/>
      <c r="F252" s="459"/>
      <c r="G252" s="460"/>
      <c r="H252" s="172"/>
      <c r="I252" s="9"/>
      <c r="J252" s="184" t="s">
        <v>119</v>
      </c>
      <c r="K252" s="183"/>
      <c r="L252" s="183"/>
      <c r="M252" s="183"/>
      <c r="N252" s="183"/>
      <c r="O252" s="183"/>
      <c r="P252" s="183"/>
      <c r="Q252" s="183"/>
      <c r="R252" s="183"/>
      <c r="S252" s="183"/>
      <c r="T252" s="174"/>
      <c r="U252" s="172"/>
      <c r="V252" s="430"/>
      <c r="W252" s="431"/>
      <c r="X252" s="431"/>
      <c r="Y252" s="431"/>
      <c r="Z252" s="431"/>
      <c r="AA252" s="431"/>
      <c r="AB252" s="431"/>
      <c r="AC252" s="431"/>
      <c r="AD252" s="431"/>
      <c r="AE252" s="431"/>
      <c r="AF252" s="431"/>
      <c r="AG252" s="432"/>
      <c r="AH252" s="174"/>
      <c r="AI252" s="27"/>
    </row>
    <row r="253" spans="1:35" ht="15" customHeight="1" thickTop="1" thickBot="1">
      <c r="A253" s="26"/>
      <c r="B253" s="458"/>
      <c r="C253" s="459"/>
      <c r="D253" s="459"/>
      <c r="E253" s="459"/>
      <c r="F253" s="459"/>
      <c r="G253" s="460"/>
      <c r="H253" s="172"/>
      <c r="I253" s="9"/>
      <c r="J253" s="184" t="s">
        <v>100</v>
      </c>
      <c r="K253" s="183"/>
      <c r="L253" s="183"/>
      <c r="M253" s="183"/>
      <c r="N253" s="183"/>
      <c r="O253" s="183"/>
      <c r="P253" s="183"/>
      <c r="Q253" s="183"/>
      <c r="R253" s="183"/>
      <c r="S253" s="183"/>
      <c r="T253" s="174"/>
      <c r="U253" s="172"/>
      <c r="V253" s="430"/>
      <c r="W253" s="431"/>
      <c r="X253" s="431"/>
      <c r="Y253" s="431"/>
      <c r="Z253" s="431"/>
      <c r="AA253" s="431"/>
      <c r="AB253" s="431"/>
      <c r="AC253" s="431"/>
      <c r="AD253" s="431"/>
      <c r="AE253" s="431"/>
      <c r="AF253" s="431"/>
      <c r="AG253" s="432"/>
      <c r="AH253" s="174"/>
      <c r="AI253" s="27"/>
    </row>
    <row r="254" spans="1:35" ht="15" customHeight="1" thickTop="1" thickBot="1">
      <c r="A254" s="26"/>
      <c r="B254" s="458"/>
      <c r="C254" s="459"/>
      <c r="D254" s="459"/>
      <c r="E254" s="459"/>
      <c r="F254" s="459"/>
      <c r="G254" s="460"/>
      <c r="H254" s="172"/>
      <c r="I254" s="9"/>
      <c r="J254" s="184" t="s">
        <v>85</v>
      </c>
      <c r="K254" s="183"/>
      <c r="L254" s="403"/>
      <c r="M254" s="404"/>
      <c r="N254" s="404"/>
      <c r="O254" s="404"/>
      <c r="P254" s="404"/>
      <c r="Q254" s="404"/>
      <c r="R254" s="404"/>
      <c r="S254" s="405"/>
      <c r="T254" s="174"/>
      <c r="U254" s="172"/>
      <c r="V254" s="430"/>
      <c r="W254" s="431"/>
      <c r="X254" s="431"/>
      <c r="Y254" s="431"/>
      <c r="Z254" s="431"/>
      <c r="AA254" s="431"/>
      <c r="AB254" s="431"/>
      <c r="AC254" s="431"/>
      <c r="AD254" s="431"/>
      <c r="AE254" s="431"/>
      <c r="AF254" s="431"/>
      <c r="AG254" s="432"/>
      <c r="AH254" s="174"/>
      <c r="AI254" s="27"/>
    </row>
    <row r="255" spans="1:35" ht="15" customHeight="1" thickTop="1">
      <c r="A255" s="26"/>
      <c r="B255" s="458"/>
      <c r="C255" s="459"/>
      <c r="D255" s="459"/>
      <c r="E255" s="459"/>
      <c r="F255" s="459"/>
      <c r="G255" s="460"/>
      <c r="H255" s="172"/>
      <c r="I255" s="183"/>
      <c r="J255" s="183"/>
      <c r="K255" s="183"/>
      <c r="L255" s="409"/>
      <c r="M255" s="410"/>
      <c r="N255" s="410"/>
      <c r="O255" s="410"/>
      <c r="P255" s="410"/>
      <c r="Q255" s="410"/>
      <c r="R255" s="410"/>
      <c r="S255" s="411"/>
      <c r="T255" s="174"/>
      <c r="U255" s="172"/>
      <c r="V255" s="433"/>
      <c r="W255" s="434"/>
      <c r="X255" s="434"/>
      <c r="Y255" s="434"/>
      <c r="Z255" s="434"/>
      <c r="AA255" s="434"/>
      <c r="AB255" s="434"/>
      <c r="AC255" s="434"/>
      <c r="AD255" s="434"/>
      <c r="AE255" s="434"/>
      <c r="AF255" s="434"/>
      <c r="AG255" s="435"/>
      <c r="AH255" s="174"/>
      <c r="AI255" s="27"/>
    </row>
    <row r="256" spans="1:35" ht="15" customHeight="1">
      <c r="A256" s="26"/>
      <c r="B256" s="461"/>
      <c r="C256" s="462"/>
      <c r="D256" s="462"/>
      <c r="E256" s="462"/>
      <c r="F256" s="462"/>
      <c r="G256" s="463"/>
      <c r="H256" s="175"/>
      <c r="I256" s="176"/>
      <c r="J256" s="176"/>
      <c r="K256" s="176"/>
      <c r="L256" s="176"/>
      <c r="M256" s="176"/>
      <c r="N256" s="176"/>
      <c r="O256" s="176"/>
      <c r="P256" s="176"/>
      <c r="Q256" s="176"/>
      <c r="R256" s="176"/>
      <c r="S256" s="176"/>
      <c r="T256" s="177"/>
      <c r="U256" s="175"/>
      <c r="V256" s="176"/>
      <c r="W256" s="176"/>
      <c r="X256" s="176"/>
      <c r="Y256" s="176"/>
      <c r="Z256" s="176"/>
      <c r="AA256" s="176"/>
      <c r="AB256" s="176"/>
      <c r="AC256" s="176"/>
      <c r="AD256" s="176"/>
      <c r="AE256" s="176"/>
      <c r="AF256" s="176"/>
      <c r="AG256" s="176"/>
      <c r="AH256" s="177"/>
      <c r="AI256" s="27"/>
    </row>
    <row r="257" spans="1:35" ht="15" customHeight="1" thickBot="1">
      <c r="A257" s="26"/>
      <c r="B257" s="455" t="s">
        <v>292</v>
      </c>
      <c r="C257" s="456"/>
      <c r="D257" s="456"/>
      <c r="E257" s="456"/>
      <c r="F257" s="456"/>
      <c r="G257" s="457"/>
      <c r="H257" s="178"/>
      <c r="I257" s="178"/>
      <c r="J257" s="178"/>
      <c r="K257" s="178"/>
      <c r="L257" s="178"/>
      <c r="M257" s="178"/>
      <c r="N257" s="178"/>
      <c r="O257" s="179"/>
      <c r="P257" s="179"/>
      <c r="Q257" s="179"/>
      <c r="R257" s="179"/>
      <c r="S257" s="179"/>
      <c r="T257" s="179"/>
      <c r="U257" s="180"/>
      <c r="V257" s="181"/>
      <c r="W257" s="181"/>
      <c r="X257" s="181"/>
      <c r="Y257" s="181"/>
      <c r="Z257" s="181"/>
      <c r="AA257" s="181"/>
      <c r="AB257" s="181"/>
      <c r="AC257" s="181"/>
      <c r="AD257" s="181"/>
      <c r="AE257" s="181"/>
      <c r="AF257" s="181"/>
      <c r="AG257" s="181"/>
      <c r="AH257" s="182"/>
      <c r="AI257" s="27"/>
    </row>
    <row r="258" spans="1:35" ht="15" customHeight="1" thickTop="1" thickBot="1">
      <c r="A258" s="26"/>
      <c r="B258" s="458"/>
      <c r="C258" s="459"/>
      <c r="D258" s="459"/>
      <c r="E258" s="459"/>
      <c r="F258" s="459"/>
      <c r="G258" s="460"/>
      <c r="H258" s="183"/>
      <c r="I258" s="9"/>
      <c r="J258" s="184" t="s">
        <v>99</v>
      </c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72"/>
      <c r="V258" s="427"/>
      <c r="W258" s="428"/>
      <c r="X258" s="428"/>
      <c r="Y258" s="428"/>
      <c r="Z258" s="428"/>
      <c r="AA258" s="428"/>
      <c r="AB258" s="428"/>
      <c r="AC258" s="428"/>
      <c r="AD258" s="428"/>
      <c r="AE258" s="428"/>
      <c r="AF258" s="428"/>
      <c r="AG258" s="429"/>
      <c r="AH258" s="174"/>
      <c r="AI258" s="27"/>
    </row>
    <row r="259" spans="1:35" ht="15" customHeight="1" thickTop="1" thickBot="1">
      <c r="A259" s="26"/>
      <c r="B259" s="458"/>
      <c r="C259" s="459"/>
      <c r="D259" s="459"/>
      <c r="E259" s="459"/>
      <c r="F259" s="459"/>
      <c r="G259" s="460"/>
      <c r="H259" s="172"/>
      <c r="I259" s="9"/>
      <c r="J259" s="184" t="s">
        <v>119</v>
      </c>
      <c r="K259" s="183"/>
      <c r="L259" s="183"/>
      <c r="M259" s="183"/>
      <c r="N259" s="183"/>
      <c r="O259" s="183"/>
      <c r="P259" s="183"/>
      <c r="Q259" s="183"/>
      <c r="R259" s="183"/>
      <c r="S259" s="183"/>
      <c r="T259" s="174"/>
      <c r="U259" s="172"/>
      <c r="V259" s="430"/>
      <c r="W259" s="431"/>
      <c r="X259" s="431"/>
      <c r="Y259" s="431"/>
      <c r="Z259" s="431"/>
      <c r="AA259" s="431"/>
      <c r="AB259" s="431"/>
      <c r="AC259" s="431"/>
      <c r="AD259" s="431"/>
      <c r="AE259" s="431"/>
      <c r="AF259" s="431"/>
      <c r="AG259" s="432"/>
      <c r="AH259" s="174"/>
      <c r="AI259" s="27"/>
    </row>
    <row r="260" spans="1:35" ht="15" customHeight="1" thickTop="1" thickBot="1">
      <c r="A260" s="26"/>
      <c r="B260" s="458"/>
      <c r="C260" s="459"/>
      <c r="D260" s="459"/>
      <c r="E260" s="459"/>
      <c r="F260" s="459"/>
      <c r="G260" s="460"/>
      <c r="H260" s="172"/>
      <c r="I260" s="9"/>
      <c r="J260" s="184" t="s">
        <v>100</v>
      </c>
      <c r="K260" s="183"/>
      <c r="L260" s="183"/>
      <c r="M260" s="183"/>
      <c r="N260" s="183"/>
      <c r="O260" s="183"/>
      <c r="P260" s="183"/>
      <c r="Q260" s="183"/>
      <c r="R260" s="183"/>
      <c r="S260" s="183"/>
      <c r="T260" s="174"/>
      <c r="U260" s="172"/>
      <c r="V260" s="430"/>
      <c r="W260" s="431"/>
      <c r="X260" s="431"/>
      <c r="Y260" s="431"/>
      <c r="Z260" s="431"/>
      <c r="AA260" s="431"/>
      <c r="AB260" s="431"/>
      <c r="AC260" s="431"/>
      <c r="AD260" s="431"/>
      <c r="AE260" s="431"/>
      <c r="AF260" s="431"/>
      <c r="AG260" s="432"/>
      <c r="AH260" s="174"/>
      <c r="AI260" s="27"/>
    </row>
    <row r="261" spans="1:35" ht="15" customHeight="1" thickTop="1" thickBot="1">
      <c r="A261" s="26"/>
      <c r="B261" s="458"/>
      <c r="C261" s="459"/>
      <c r="D261" s="459"/>
      <c r="E261" s="459"/>
      <c r="F261" s="459"/>
      <c r="G261" s="460"/>
      <c r="H261" s="172"/>
      <c r="I261" s="9"/>
      <c r="J261" s="184" t="s">
        <v>85</v>
      </c>
      <c r="K261" s="183"/>
      <c r="L261" s="403"/>
      <c r="M261" s="404"/>
      <c r="N261" s="404"/>
      <c r="O261" s="404"/>
      <c r="P261" s="404"/>
      <c r="Q261" s="404"/>
      <c r="R261" s="404"/>
      <c r="S261" s="405"/>
      <c r="T261" s="174"/>
      <c r="U261" s="172"/>
      <c r="V261" s="430"/>
      <c r="W261" s="431"/>
      <c r="X261" s="431"/>
      <c r="Y261" s="431"/>
      <c r="Z261" s="431"/>
      <c r="AA261" s="431"/>
      <c r="AB261" s="431"/>
      <c r="AC261" s="431"/>
      <c r="AD261" s="431"/>
      <c r="AE261" s="431"/>
      <c r="AF261" s="431"/>
      <c r="AG261" s="432"/>
      <c r="AH261" s="174"/>
      <c r="AI261" s="27"/>
    </row>
    <row r="262" spans="1:35" ht="15" customHeight="1" thickTop="1">
      <c r="A262" s="26"/>
      <c r="B262" s="458"/>
      <c r="C262" s="459"/>
      <c r="D262" s="459"/>
      <c r="E262" s="459"/>
      <c r="F262" s="459"/>
      <c r="G262" s="460"/>
      <c r="H262" s="172"/>
      <c r="I262" s="183"/>
      <c r="J262" s="183"/>
      <c r="K262" s="183"/>
      <c r="L262" s="409"/>
      <c r="M262" s="410"/>
      <c r="N262" s="410"/>
      <c r="O262" s="410"/>
      <c r="P262" s="410"/>
      <c r="Q262" s="410"/>
      <c r="R262" s="410"/>
      <c r="S262" s="411"/>
      <c r="T262" s="174"/>
      <c r="U262" s="172"/>
      <c r="V262" s="433"/>
      <c r="W262" s="434"/>
      <c r="X262" s="434"/>
      <c r="Y262" s="434"/>
      <c r="Z262" s="434"/>
      <c r="AA262" s="434"/>
      <c r="AB262" s="434"/>
      <c r="AC262" s="434"/>
      <c r="AD262" s="434"/>
      <c r="AE262" s="434"/>
      <c r="AF262" s="434"/>
      <c r="AG262" s="435"/>
      <c r="AH262" s="174"/>
      <c r="AI262" s="27"/>
    </row>
    <row r="263" spans="1:35" ht="15" customHeight="1">
      <c r="A263" s="26"/>
      <c r="B263" s="461"/>
      <c r="C263" s="462"/>
      <c r="D263" s="462"/>
      <c r="E263" s="462"/>
      <c r="F263" s="462"/>
      <c r="G263" s="463"/>
      <c r="H263" s="175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  <c r="S263" s="176"/>
      <c r="T263" s="177"/>
      <c r="U263" s="175"/>
      <c r="V263" s="176"/>
      <c r="W263" s="176"/>
      <c r="X263" s="176"/>
      <c r="Y263" s="176"/>
      <c r="Z263" s="176"/>
      <c r="AA263" s="176"/>
      <c r="AB263" s="176"/>
      <c r="AC263" s="176"/>
      <c r="AD263" s="176"/>
      <c r="AE263" s="176"/>
      <c r="AF263" s="176"/>
      <c r="AG263" s="176"/>
      <c r="AH263" s="177"/>
      <c r="AI263" s="27"/>
    </row>
    <row r="264" spans="1:35" ht="15" customHeight="1" thickBot="1">
      <c r="A264" s="26"/>
      <c r="B264" s="455" t="s">
        <v>293</v>
      </c>
      <c r="C264" s="456"/>
      <c r="D264" s="456"/>
      <c r="E264" s="456"/>
      <c r="F264" s="456"/>
      <c r="G264" s="457"/>
      <c r="H264" s="178"/>
      <c r="I264" s="178"/>
      <c r="J264" s="178"/>
      <c r="K264" s="178"/>
      <c r="L264" s="178"/>
      <c r="M264" s="178"/>
      <c r="N264" s="178"/>
      <c r="O264" s="179"/>
      <c r="P264" s="179"/>
      <c r="Q264" s="179"/>
      <c r="R264" s="179"/>
      <c r="S264" s="179"/>
      <c r="T264" s="179"/>
      <c r="U264" s="180"/>
      <c r="V264" s="181"/>
      <c r="W264" s="181"/>
      <c r="X264" s="181"/>
      <c r="Y264" s="181"/>
      <c r="Z264" s="181"/>
      <c r="AA264" s="181"/>
      <c r="AB264" s="181"/>
      <c r="AC264" s="181"/>
      <c r="AD264" s="181"/>
      <c r="AE264" s="181"/>
      <c r="AF264" s="181"/>
      <c r="AG264" s="181"/>
      <c r="AH264" s="182"/>
      <c r="AI264" s="27"/>
    </row>
    <row r="265" spans="1:35" ht="15" customHeight="1" thickTop="1" thickBot="1">
      <c r="A265" s="26"/>
      <c r="B265" s="458"/>
      <c r="C265" s="459"/>
      <c r="D265" s="459"/>
      <c r="E265" s="459"/>
      <c r="F265" s="459"/>
      <c r="G265" s="460"/>
      <c r="H265" s="183"/>
      <c r="I265" s="9"/>
      <c r="J265" s="184" t="s">
        <v>99</v>
      </c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72"/>
      <c r="V265" s="427"/>
      <c r="W265" s="428"/>
      <c r="X265" s="428"/>
      <c r="Y265" s="428"/>
      <c r="Z265" s="428"/>
      <c r="AA265" s="428"/>
      <c r="AB265" s="428"/>
      <c r="AC265" s="428"/>
      <c r="AD265" s="428"/>
      <c r="AE265" s="428"/>
      <c r="AF265" s="428"/>
      <c r="AG265" s="429"/>
      <c r="AH265" s="174"/>
      <c r="AI265" s="27"/>
    </row>
    <row r="266" spans="1:35" ht="15" customHeight="1" thickTop="1" thickBot="1">
      <c r="A266" s="26"/>
      <c r="B266" s="458"/>
      <c r="C266" s="459"/>
      <c r="D266" s="459"/>
      <c r="E266" s="459"/>
      <c r="F266" s="459"/>
      <c r="G266" s="460"/>
      <c r="H266" s="172"/>
      <c r="I266" s="9"/>
      <c r="J266" s="184" t="s">
        <v>119</v>
      </c>
      <c r="K266" s="183"/>
      <c r="L266" s="183"/>
      <c r="M266" s="183"/>
      <c r="N266" s="183"/>
      <c r="O266" s="183"/>
      <c r="P266" s="183"/>
      <c r="Q266" s="183"/>
      <c r="R266" s="183"/>
      <c r="S266" s="183"/>
      <c r="T266" s="174"/>
      <c r="U266" s="172"/>
      <c r="V266" s="430"/>
      <c r="W266" s="431"/>
      <c r="X266" s="431"/>
      <c r="Y266" s="431"/>
      <c r="Z266" s="431"/>
      <c r="AA266" s="431"/>
      <c r="AB266" s="431"/>
      <c r="AC266" s="431"/>
      <c r="AD266" s="431"/>
      <c r="AE266" s="431"/>
      <c r="AF266" s="431"/>
      <c r="AG266" s="432"/>
      <c r="AH266" s="174"/>
      <c r="AI266" s="27"/>
    </row>
    <row r="267" spans="1:35" ht="15" customHeight="1" thickTop="1" thickBot="1">
      <c r="A267" s="26"/>
      <c r="B267" s="458"/>
      <c r="C267" s="459"/>
      <c r="D267" s="459"/>
      <c r="E267" s="459"/>
      <c r="F267" s="459"/>
      <c r="G267" s="460"/>
      <c r="H267" s="172"/>
      <c r="I267" s="9"/>
      <c r="J267" s="184" t="s">
        <v>100</v>
      </c>
      <c r="K267" s="183"/>
      <c r="L267" s="183"/>
      <c r="M267" s="183"/>
      <c r="N267" s="183"/>
      <c r="O267" s="183"/>
      <c r="P267" s="183"/>
      <c r="Q267" s="183"/>
      <c r="R267" s="183"/>
      <c r="S267" s="183"/>
      <c r="T267" s="174"/>
      <c r="U267" s="172"/>
      <c r="V267" s="430"/>
      <c r="W267" s="431"/>
      <c r="X267" s="431"/>
      <c r="Y267" s="431"/>
      <c r="Z267" s="431"/>
      <c r="AA267" s="431"/>
      <c r="AB267" s="431"/>
      <c r="AC267" s="431"/>
      <c r="AD267" s="431"/>
      <c r="AE267" s="431"/>
      <c r="AF267" s="431"/>
      <c r="AG267" s="432"/>
      <c r="AH267" s="174"/>
      <c r="AI267" s="27"/>
    </row>
    <row r="268" spans="1:35" ht="15" customHeight="1" thickTop="1" thickBot="1">
      <c r="A268" s="26"/>
      <c r="B268" s="458"/>
      <c r="C268" s="459"/>
      <c r="D268" s="459"/>
      <c r="E268" s="459"/>
      <c r="F268" s="459"/>
      <c r="G268" s="460"/>
      <c r="H268" s="172"/>
      <c r="I268" s="9"/>
      <c r="J268" s="184" t="s">
        <v>85</v>
      </c>
      <c r="K268" s="183"/>
      <c r="L268" s="403"/>
      <c r="M268" s="404"/>
      <c r="N268" s="404"/>
      <c r="O268" s="404"/>
      <c r="P268" s="404"/>
      <c r="Q268" s="404"/>
      <c r="R268" s="404"/>
      <c r="S268" s="405"/>
      <c r="T268" s="174"/>
      <c r="U268" s="172"/>
      <c r="V268" s="430"/>
      <c r="W268" s="431"/>
      <c r="X268" s="431"/>
      <c r="Y268" s="431"/>
      <c r="Z268" s="431"/>
      <c r="AA268" s="431"/>
      <c r="AB268" s="431"/>
      <c r="AC268" s="431"/>
      <c r="AD268" s="431"/>
      <c r="AE268" s="431"/>
      <c r="AF268" s="431"/>
      <c r="AG268" s="432"/>
      <c r="AH268" s="174"/>
      <c r="AI268" s="27"/>
    </row>
    <row r="269" spans="1:35" ht="15" customHeight="1" thickTop="1">
      <c r="A269" s="26"/>
      <c r="B269" s="458"/>
      <c r="C269" s="459"/>
      <c r="D269" s="459"/>
      <c r="E269" s="459"/>
      <c r="F269" s="459"/>
      <c r="G269" s="460"/>
      <c r="H269" s="172"/>
      <c r="I269" s="183"/>
      <c r="J269" s="183"/>
      <c r="K269" s="183"/>
      <c r="L269" s="409"/>
      <c r="M269" s="410"/>
      <c r="N269" s="410"/>
      <c r="O269" s="410"/>
      <c r="P269" s="410"/>
      <c r="Q269" s="410"/>
      <c r="R269" s="410"/>
      <c r="S269" s="411"/>
      <c r="T269" s="174"/>
      <c r="U269" s="172"/>
      <c r="V269" s="433"/>
      <c r="W269" s="434"/>
      <c r="X269" s="434"/>
      <c r="Y269" s="434"/>
      <c r="Z269" s="434"/>
      <c r="AA269" s="434"/>
      <c r="AB269" s="434"/>
      <c r="AC269" s="434"/>
      <c r="AD269" s="434"/>
      <c r="AE269" s="434"/>
      <c r="AF269" s="434"/>
      <c r="AG269" s="435"/>
      <c r="AH269" s="174"/>
      <c r="AI269" s="27"/>
    </row>
    <row r="270" spans="1:35" ht="15" customHeight="1">
      <c r="A270" s="26"/>
      <c r="B270" s="461"/>
      <c r="C270" s="462"/>
      <c r="D270" s="462"/>
      <c r="E270" s="462"/>
      <c r="F270" s="462"/>
      <c r="G270" s="463"/>
      <c r="H270" s="175"/>
      <c r="I270" s="176"/>
      <c r="J270" s="176"/>
      <c r="K270" s="176"/>
      <c r="L270" s="176"/>
      <c r="M270" s="176"/>
      <c r="N270" s="176"/>
      <c r="O270" s="176"/>
      <c r="P270" s="176"/>
      <c r="Q270" s="176"/>
      <c r="R270" s="176"/>
      <c r="S270" s="176"/>
      <c r="T270" s="177"/>
      <c r="U270" s="175"/>
      <c r="V270" s="176"/>
      <c r="W270" s="176"/>
      <c r="X270" s="176"/>
      <c r="Y270" s="176"/>
      <c r="Z270" s="176"/>
      <c r="AA270" s="176"/>
      <c r="AB270" s="176"/>
      <c r="AC270" s="176"/>
      <c r="AD270" s="176"/>
      <c r="AE270" s="176"/>
      <c r="AF270" s="176"/>
      <c r="AG270" s="176"/>
      <c r="AH270" s="177"/>
      <c r="AI270" s="27"/>
    </row>
    <row r="271" spans="1:35" ht="15" customHeight="1" thickBot="1">
      <c r="A271" s="26"/>
      <c r="B271" s="492" t="s">
        <v>148</v>
      </c>
      <c r="C271" s="493"/>
      <c r="D271" s="493"/>
      <c r="E271" s="493"/>
      <c r="F271" s="493"/>
      <c r="G271" s="494"/>
      <c r="H271" s="178"/>
      <c r="I271" s="178"/>
      <c r="J271" s="178"/>
      <c r="K271" s="178"/>
      <c r="L271" s="178"/>
      <c r="M271" s="178"/>
      <c r="N271" s="178"/>
      <c r="O271" s="179"/>
      <c r="P271" s="179"/>
      <c r="Q271" s="179"/>
      <c r="R271" s="179"/>
      <c r="S271" s="179"/>
      <c r="T271" s="179"/>
      <c r="U271" s="180"/>
      <c r="V271" s="181"/>
      <c r="W271" s="181"/>
      <c r="X271" s="181"/>
      <c r="Y271" s="181"/>
      <c r="Z271" s="181"/>
      <c r="AA271" s="181"/>
      <c r="AB271" s="181"/>
      <c r="AC271" s="181"/>
      <c r="AD271" s="181"/>
      <c r="AE271" s="181"/>
      <c r="AF271" s="181"/>
      <c r="AG271" s="181"/>
      <c r="AH271" s="182"/>
      <c r="AI271" s="27"/>
    </row>
    <row r="272" spans="1:35" ht="15" customHeight="1" thickTop="1" thickBot="1">
      <c r="A272" s="26"/>
      <c r="B272" s="495"/>
      <c r="C272" s="496"/>
      <c r="D272" s="496"/>
      <c r="E272" s="496"/>
      <c r="F272" s="496"/>
      <c r="G272" s="497"/>
      <c r="H272" s="183"/>
      <c r="I272" s="9"/>
      <c r="J272" s="184" t="s">
        <v>99</v>
      </c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72"/>
      <c r="V272" s="427"/>
      <c r="W272" s="428"/>
      <c r="X272" s="428"/>
      <c r="Y272" s="428"/>
      <c r="Z272" s="428"/>
      <c r="AA272" s="428"/>
      <c r="AB272" s="428"/>
      <c r="AC272" s="428"/>
      <c r="AD272" s="428"/>
      <c r="AE272" s="428"/>
      <c r="AF272" s="428"/>
      <c r="AG272" s="429"/>
      <c r="AH272" s="174"/>
      <c r="AI272" s="27"/>
    </row>
    <row r="273" spans="1:35" ht="15" customHeight="1" thickTop="1" thickBot="1">
      <c r="A273" s="26"/>
      <c r="B273" s="498"/>
      <c r="C273" s="499"/>
      <c r="D273" s="499"/>
      <c r="E273" s="499"/>
      <c r="F273" s="499"/>
      <c r="G273" s="500"/>
      <c r="H273" s="172"/>
      <c r="I273" s="9"/>
      <c r="J273" s="184" t="s">
        <v>119</v>
      </c>
      <c r="K273" s="183"/>
      <c r="L273" s="183"/>
      <c r="M273" s="183"/>
      <c r="N273" s="183"/>
      <c r="O273" s="183"/>
      <c r="P273" s="183"/>
      <c r="Q273" s="183"/>
      <c r="R273" s="183"/>
      <c r="S273" s="183"/>
      <c r="T273" s="174"/>
      <c r="U273" s="172"/>
      <c r="V273" s="430"/>
      <c r="W273" s="431"/>
      <c r="X273" s="431"/>
      <c r="Y273" s="431"/>
      <c r="Z273" s="431"/>
      <c r="AA273" s="431"/>
      <c r="AB273" s="431"/>
      <c r="AC273" s="431"/>
      <c r="AD273" s="431"/>
      <c r="AE273" s="431"/>
      <c r="AF273" s="431"/>
      <c r="AG273" s="432"/>
      <c r="AH273" s="174"/>
      <c r="AI273" s="27"/>
    </row>
    <row r="274" spans="1:35" ht="15" customHeight="1" thickTop="1" thickBot="1">
      <c r="A274" s="26"/>
      <c r="B274" s="467"/>
      <c r="C274" s="468"/>
      <c r="D274" s="468"/>
      <c r="E274" s="468"/>
      <c r="F274" s="468"/>
      <c r="G274" s="469"/>
      <c r="H274" s="172"/>
      <c r="I274" s="9"/>
      <c r="J274" s="184" t="s">
        <v>100</v>
      </c>
      <c r="K274" s="183"/>
      <c r="L274" s="183"/>
      <c r="M274" s="183"/>
      <c r="N274" s="183"/>
      <c r="O274" s="183"/>
      <c r="P274" s="183"/>
      <c r="Q274" s="183"/>
      <c r="R274" s="183"/>
      <c r="S274" s="183"/>
      <c r="T274" s="174"/>
      <c r="U274" s="172"/>
      <c r="V274" s="430"/>
      <c r="W274" s="431"/>
      <c r="X274" s="431"/>
      <c r="Y274" s="431"/>
      <c r="Z274" s="431"/>
      <c r="AA274" s="431"/>
      <c r="AB274" s="431"/>
      <c r="AC274" s="431"/>
      <c r="AD274" s="431"/>
      <c r="AE274" s="431"/>
      <c r="AF274" s="431"/>
      <c r="AG274" s="432"/>
      <c r="AH274" s="174"/>
      <c r="AI274" s="27"/>
    </row>
    <row r="275" spans="1:35" ht="15" customHeight="1" thickTop="1" thickBot="1">
      <c r="A275" s="26"/>
      <c r="B275" s="467"/>
      <c r="C275" s="468"/>
      <c r="D275" s="468"/>
      <c r="E275" s="468"/>
      <c r="F275" s="468"/>
      <c r="G275" s="469"/>
      <c r="H275" s="172"/>
      <c r="I275" s="9"/>
      <c r="J275" s="184" t="s">
        <v>85</v>
      </c>
      <c r="K275" s="183"/>
      <c r="L275" s="403"/>
      <c r="M275" s="404"/>
      <c r="N275" s="404"/>
      <c r="O275" s="404"/>
      <c r="P275" s="404"/>
      <c r="Q275" s="404"/>
      <c r="R275" s="404"/>
      <c r="S275" s="405"/>
      <c r="T275" s="174"/>
      <c r="U275" s="172"/>
      <c r="V275" s="430"/>
      <c r="W275" s="431"/>
      <c r="X275" s="431"/>
      <c r="Y275" s="431"/>
      <c r="Z275" s="431"/>
      <c r="AA275" s="431"/>
      <c r="AB275" s="431"/>
      <c r="AC275" s="431"/>
      <c r="AD275" s="431"/>
      <c r="AE275" s="431"/>
      <c r="AF275" s="431"/>
      <c r="AG275" s="432"/>
      <c r="AH275" s="174"/>
      <c r="AI275" s="27"/>
    </row>
    <row r="276" spans="1:35" ht="15" customHeight="1" thickTop="1">
      <c r="A276" s="26"/>
      <c r="B276" s="467"/>
      <c r="C276" s="468"/>
      <c r="D276" s="468"/>
      <c r="E276" s="468"/>
      <c r="F276" s="468"/>
      <c r="G276" s="469"/>
      <c r="H276" s="172"/>
      <c r="I276" s="183"/>
      <c r="J276" s="183"/>
      <c r="K276" s="183"/>
      <c r="L276" s="409"/>
      <c r="M276" s="410"/>
      <c r="N276" s="410"/>
      <c r="O276" s="410"/>
      <c r="P276" s="410"/>
      <c r="Q276" s="410"/>
      <c r="R276" s="410"/>
      <c r="S276" s="411"/>
      <c r="T276" s="174"/>
      <c r="U276" s="172"/>
      <c r="V276" s="433"/>
      <c r="W276" s="434"/>
      <c r="X276" s="434"/>
      <c r="Y276" s="434"/>
      <c r="Z276" s="434"/>
      <c r="AA276" s="434"/>
      <c r="AB276" s="434"/>
      <c r="AC276" s="434"/>
      <c r="AD276" s="434"/>
      <c r="AE276" s="434"/>
      <c r="AF276" s="434"/>
      <c r="AG276" s="435"/>
      <c r="AH276" s="174"/>
      <c r="AI276" s="27"/>
    </row>
    <row r="277" spans="1:35" ht="15" customHeight="1">
      <c r="A277" s="26"/>
      <c r="B277" s="470"/>
      <c r="C277" s="471"/>
      <c r="D277" s="471"/>
      <c r="E277" s="471"/>
      <c r="F277" s="471"/>
      <c r="G277" s="472"/>
      <c r="H277" s="175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7"/>
      <c r="U277" s="175"/>
      <c r="V277" s="176"/>
      <c r="W277" s="176"/>
      <c r="X277" s="176"/>
      <c r="Y277" s="176"/>
      <c r="Z277" s="176"/>
      <c r="AA277" s="176"/>
      <c r="AB277" s="176"/>
      <c r="AC277" s="176"/>
      <c r="AD277" s="176"/>
      <c r="AE277" s="176"/>
      <c r="AF277" s="176"/>
      <c r="AG277" s="176"/>
      <c r="AH277" s="177"/>
      <c r="AI277" s="27"/>
    </row>
    <row r="278" spans="1:35" ht="15" customHeight="1" thickBot="1">
      <c r="A278" s="28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30"/>
    </row>
    <row r="282" spans="1:35" ht="15" customHeight="1" thickBot="1">
      <c r="A282" s="35" t="s">
        <v>138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</row>
    <row r="283" spans="1:35" ht="15" customHeight="1">
      <c r="A283" s="3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5"/>
    </row>
    <row r="284" spans="1:35" ht="15" customHeight="1">
      <c r="A284" s="26"/>
      <c r="B284" s="189"/>
      <c r="C284" s="32"/>
      <c r="D284" s="32"/>
      <c r="E284" s="32"/>
      <c r="F284" s="32"/>
      <c r="G284" s="32"/>
      <c r="H284" s="440" t="s">
        <v>156</v>
      </c>
      <c r="I284" s="440"/>
      <c r="J284" s="440"/>
      <c r="K284" s="440"/>
      <c r="L284" s="440"/>
      <c r="M284" s="440"/>
      <c r="N284" s="440"/>
      <c r="O284" s="440"/>
      <c r="P284" s="440"/>
      <c r="Q284" s="440"/>
      <c r="R284" s="440"/>
      <c r="S284" s="440"/>
      <c r="T284" s="440"/>
      <c r="U284" s="440" t="s">
        <v>163</v>
      </c>
      <c r="V284" s="440"/>
      <c r="W284" s="440"/>
      <c r="X284" s="440"/>
      <c r="Y284" s="440"/>
      <c r="Z284" s="440"/>
      <c r="AA284" s="440"/>
      <c r="AB284" s="440"/>
      <c r="AC284" s="440"/>
      <c r="AD284" s="440"/>
      <c r="AE284" s="440"/>
      <c r="AF284" s="440"/>
      <c r="AG284" s="440"/>
      <c r="AH284" s="440"/>
      <c r="AI284" s="27"/>
    </row>
    <row r="285" spans="1:35" ht="15" customHeight="1" thickBot="1">
      <c r="A285" s="26"/>
      <c r="B285" s="455" t="s">
        <v>139</v>
      </c>
      <c r="C285" s="456"/>
      <c r="D285" s="456"/>
      <c r="E285" s="456"/>
      <c r="F285" s="456"/>
      <c r="G285" s="457"/>
      <c r="H285" s="178"/>
      <c r="I285" s="178"/>
      <c r="J285" s="178"/>
      <c r="K285" s="178"/>
      <c r="L285" s="178"/>
      <c r="M285" s="178"/>
      <c r="N285" s="178"/>
      <c r="O285" s="179"/>
      <c r="P285" s="179"/>
      <c r="Q285" s="179"/>
      <c r="R285" s="179"/>
      <c r="S285" s="179"/>
      <c r="T285" s="179"/>
      <c r="U285" s="180"/>
      <c r="V285" s="181"/>
      <c r="W285" s="181"/>
      <c r="X285" s="181"/>
      <c r="Y285" s="181"/>
      <c r="Z285" s="181"/>
      <c r="AA285" s="181"/>
      <c r="AB285" s="181"/>
      <c r="AC285" s="181"/>
      <c r="AD285" s="181"/>
      <c r="AE285" s="181"/>
      <c r="AF285" s="181"/>
      <c r="AG285" s="181"/>
      <c r="AH285" s="182"/>
      <c r="AI285" s="27"/>
    </row>
    <row r="286" spans="1:35" ht="15" customHeight="1" thickTop="1" thickBot="1">
      <c r="A286" s="26"/>
      <c r="B286" s="458"/>
      <c r="C286" s="459"/>
      <c r="D286" s="459"/>
      <c r="E286" s="459"/>
      <c r="F286" s="459"/>
      <c r="G286" s="460"/>
      <c r="H286" s="183"/>
      <c r="I286" s="9"/>
      <c r="J286" s="184" t="s">
        <v>136</v>
      </c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72"/>
      <c r="V286" s="427"/>
      <c r="W286" s="428"/>
      <c r="X286" s="428"/>
      <c r="Y286" s="428"/>
      <c r="Z286" s="428"/>
      <c r="AA286" s="428"/>
      <c r="AB286" s="428"/>
      <c r="AC286" s="428"/>
      <c r="AD286" s="428"/>
      <c r="AE286" s="428"/>
      <c r="AF286" s="428"/>
      <c r="AG286" s="429"/>
      <c r="AH286" s="174"/>
      <c r="AI286" s="27"/>
    </row>
    <row r="287" spans="1:35" ht="15" customHeight="1" thickTop="1" thickBot="1">
      <c r="A287" s="26"/>
      <c r="B287" s="458"/>
      <c r="C287" s="459"/>
      <c r="D287" s="459"/>
      <c r="E287" s="459"/>
      <c r="F287" s="459"/>
      <c r="G287" s="460"/>
      <c r="H287" s="172"/>
      <c r="I287" s="9"/>
      <c r="J287" s="184" t="s">
        <v>137</v>
      </c>
      <c r="K287" s="183"/>
      <c r="L287" s="183"/>
      <c r="M287" s="183"/>
      <c r="N287" s="183"/>
      <c r="O287" s="183"/>
      <c r="P287" s="183"/>
      <c r="Q287" s="183"/>
      <c r="R287" s="183"/>
      <c r="S287" s="183"/>
      <c r="T287" s="174"/>
      <c r="U287" s="172"/>
      <c r="V287" s="430"/>
      <c r="W287" s="431"/>
      <c r="X287" s="431"/>
      <c r="Y287" s="431"/>
      <c r="Z287" s="431"/>
      <c r="AA287" s="431"/>
      <c r="AB287" s="431"/>
      <c r="AC287" s="431"/>
      <c r="AD287" s="431"/>
      <c r="AE287" s="431"/>
      <c r="AF287" s="431"/>
      <c r="AG287" s="432"/>
      <c r="AH287" s="174"/>
      <c r="AI287" s="27"/>
    </row>
    <row r="288" spans="1:35" ht="15" customHeight="1" thickTop="1" thickBot="1">
      <c r="A288" s="26"/>
      <c r="B288" s="458"/>
      <c r="C288" s="459"/>
      <c r="D288" s="459"/>
      <c r="E288" s="459"/>
      <c r="F288" s="459"/>
      <c r="G288" s="460"/>
      <c r="H288" s="172"/>
      <c r="I288" s="9"/>
      <c r="J288" s="184" t="s">
        <v>85</v>
      </c>
      <c r="K288" s="183"/>
      <c r="L288" s="403"/>
      <c r="M288" s="404"/>
      <c r="N288" s="404"/>
      <c r="O288" s="404"/>
      <c r="P288" s="404"/>
      <c r="Q288" s="404"/>
      <c r="R288" s="404"/>
      <c r="S288" s="405"/>
      <c r="T288" s="174"/>
      <c r="U288" s="172"/>
      <c r="V288" s="430"/>
      <c r="W288" s="431"/>
      <c r="X288" s="431"/>
      <c r="Y288" s="431"/>
      <c r="Z288" s="431"/>
      <c r="AA288" s="431"/>
      <c r="AB288" s="431"/>
      <c r="AC288" s="431"/>
      <c r="AD288" s="431"/>
      <c r="AE288" s="431"/>
      <c r="AF288" s="431"/>
      <c r="AG288" s="432"/>
      <c r="AH288" s="174"/>
      <c r="AI288" s="27"/>
    </row>
    <row r="289" spans="1:35" ht="15" customHeight="1" thickTop="1">
      <c r="A289" s="26"/>
      <c r="B289" s="458"/>
      <c r="C289" s="459"/>
      <c r="D289" s="459"/>
      <c r="E289" s="459"/>
      <c r="F289" s="459"/>
      <c r="G289" s="460"/>
      <c r="H289" s="172"/>
      <c r="I289" s="183"/>
      <c r="J289" s="183"/>
      <c r="K289" s="183"/>
      <c r="L289" s="409"/>
      <c r="M289" s="410"/>
      <c r="N289" s="410"/>
      <c r="O289" s="410"/>
      <c r="P289" s="410"/>
      <c r="Q289" s="410"/>
      <c r="R289" s="410"/>
      <c r="S289" s="411"/>
      <c r="T289" s="174"/>
      <c r="U289" s="172"/>
      <c r="V289" s="433"/>
      <c r="W289" s="434"/>
      <c r="X289" s="434"/>
      <c r="Y289" s="434"/>
      <c r="Z289" s="434"/>
      <c r="AA289" s="434"/>
      <c r="AB289" s="434"/>
      <c r="AC289" s="434"/>
      <c r="AD289" s="434"/>
      <c r="AE289" s="434"/>
      <c r="AF289" s="434"/>
      <c r="AG289" s="435"/>
      <c r="AH289" s="174"/>
      <c r="AI289" s="27"/>
    </row>
    <row r="290" spans="1:35" ht="15" customHeight="1">
      <c r="A290" s="26"/>
      <c r="B290" s="461"/>
      <c r="C290" s="462"/>
      <c r="D290" s="462"/>
      <c r="E290" s="462"/>
      <c r="F290" s="462"/>
      <c r="G290" s="463"/>
      <c r="H290" s="175"/>
      <c r="I290" s="176"/>
      <c r="J290" s="176"/>
      <c r="K290" s="176"/>
      <c r="L290" s="176"/>
      <c r="M290" s="176"/>
      <c r="N290" s="176"/>
      <c r="O290" s="176"/>
      <c r="P290" s="176"/>
      <c r="Q290" s="176"/>
      <c r="R290" s="176"/>
      <c r="S290" s="176"/>
      <c r="T290" s="177"/>
      <c r="U290" s="175"/>
      <c r="V290" s="176"/>
      <c r="W290" s="176"/>
      <c r="X290" s="176"/>
      <c r="Y290" s="176"/>
      <c r="Z290" s="176"/>
      <c r="AA290" s="176"/>
      <c r="AB290" s="176"/>
      <c r="AC290" s="176"/>
      <c r="AD290" s="176"/>
      <c r="AE290" s="176"/>
      <c r="AF290" s="176"/>
      <c r="AG290" s="176"/>
      <c r="AH290" s="177"/>
      <c r="AI290" s="27"/>
    </row>
    <row r="291" spans="1:35" ht="15" customHeight="1" thickBot="1">
      <c r="A291" s="26"/>
      <c r="B291" s="455" t="s">
        <v>140</v>
      </c>
      <c r="C291" s="456"/>
      <c r="D291" s="456"/>
      <c r="E291" s="456"/>
      <c r="F291" s="456"/>
      <c r="G291" s="457"/>
      <c r="H291" s="178"/>
      <c r="I291" s="178"/>
      <c r="J291" s="178"/>
      <c r="K291" s="178"/>
      <c r="L291" s="178"/>
      <c r="M291" s="178"/>
      <c r="N291" s="178"/>
      <c r="O291" s="179"/>
      <c r="P291" s="179"/>
      <c r="Q291" s="179"/>
      <c r="R291" s="179"/>
      <c r="S291" s="179"/>
      <c r="T291" s="179"/>
      <c r="U291" s="180"/>
      <c r="V291" s="181"/>
      <c r="W291" s="181"/>
      <c r="X291" s="181"/>
      <c r="Y291" s="181"/>
      <c r="Z291" s="181"/>
      <c r="AA291" s="181"/>
      <c r="AB291" s="181"/>
      <c r="AC291" s="181"/>
      <c r="AD291" s="181"/>
      <c r="AE291" s="181"/>
      <c r="AF291" s="181"/>
      <c r="AG291" s="181"/>
      <c r="AH291" s="182"/>
      <c r="AI291" s="27"/>
    </row>
    <row r="292" spans="1:35" ht="15" customHeight="1" thickTop="1" thickBot="1">
      <c r="A292" s="26"/>
      <c r="B292" s="458"/>
      <c r="C292" s="459"/>
      <c r="D292" s="459"/>
      <c r="E292" s="459"/>
      <c r="F292" s="459"/>
      <c r="G292" s="460"/>
      <c r="H292" s="183"/>
      <c r="I292" s="9"/>
      <c r="J292" s="184" t="s">
        <v>136</v>
      </c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72"/>
      <c r="V292" s="427"/>
      <c r="W292" s="428"/>
      <c r="X292" s="428"/>
      <c r="Y292" s="428"/>
      <c r="Z292" s="428"/>
      <c r="AA292" s="428"/>
      <c r="AB292" s="428"/>
      <c r="AC292" s="428"/>
      <c r="AD292" s="428"/>
      <c r="AE292" s="428"/>
      <c r="AF292" s="428"/>
      <c r="AG292" s="429"/>
      <c r="AH292" s="174"/>
      <c r="AI292" s="27"/>
    </row>
    <row r="293" spans="1:35" ht="15" customHeight="1" thickTop="1" thickBot="1">
      <c r="A293" s="26"/>
      <c r="B293" s="458"/>
      <c r="C293" s="459"/>
      <c r="D293" s="459"/>
      <c r="E293" s="459"/>
      <c r="F293" s="459"/>
      <c r="G293" s="460"/>
      <c r="H293" s="172"/>
      <c r="I293" s="9"/>
      <c r="J293" s="184" t="s">
        <v>137</v>
      </c>
      <c r="K293" s="183"/>
      <c r="L293" s="183"/>
      <c r="M293" s="183"/>
      <c r="N293" s="183"/>
      <c r="O293" s="183"/>
      <c r="P293" s="183"/>
      <c r="Q293" s="183"/>
      <c r="R293" s="183"/>
      <c r="S293" s="183"/>
      <c r="T293" s="174"/>
      <c r="U293" s="172"/>
      <c r="V293" s="430"/>
      <c r="W293" s="431"/>
      <c r="X293" s="431"/>
      <c r="Y293" s="431"/>
      <c r="Z293" s="431"/>
      <c r="AA293" s="431"/>
      <c r="AB293" s="431"/>
      <c r="AC293" s="431"/>
      <c r="AD293" s="431"/>
      <c r="AE293" s="431"/>
      <c r="AF293" s="431"/>
      <c r="AG293" s="432"/>
      <c r="AH293" s="174"/>
      <c r="AI293" s="27"/>
    </row>
    <row r="294" spans="1:35" ht="15" customHeight="1" thickTop="1" thickBot="1">
      <c r="A294" s="26"/>
      <c r="B294" s="458"/>
      <c r="C294" s="459"/>
      <c r="D294" s="459"/>
      <c r="E294" s="459"/>
      <c r="F294" s="459"/>
      <c r="G294" s="460"/>
      <c r="H294" s="172"/>
      <c r="I294" s="9"/>
      <c r="J294" s="184" t="s">
        <v>85</v>
      </c>
      <c r="K294" s="183"/>
      <c r="L294" s="403"/>
      <c r="M294" s="404"/>
      <c r="N294" s="404"/>
      <c r="O294" s="404"/>
      <c r="P294" s="404"/>
      <c r="Q294" s="404"/>
      <c r="R294" s="404"/>
      <c r="S294" s="405"/>
      <c r="T294" s="174"/>
      <c r="U294" s="172"/>
      <c r="V294" s="430"/>
      <c r="W294" s="431"/>
      <c r="X294" s="431"/>
      <c r="Y294" s="431"/>
      <c r="Z294" s="431"/>
      <c r="AA294" s="431"/>
      <c r="AB294" s="431"/>
      <c r="AC294" s="431"/>
      <c r="AD294" s="431"/>
      <c r="AE294" s="431"/>
      <c r="AF294" s="431"/>
      <c r="AG294" s="432"/>
      <c r="AH294" s="174"/>
      <c r="AI294" s="27"/>
    </row>
    <row r="295" spans="1:35" ht="15" customHeight="1" thickTop="1">
      <c r="A295" s="26"/>
      <c r="B295" s="458"/>
      <c r="C295" s="459"/>
      <c r="D295" s="459"/>
      <c r="E295" s="459"/>
      <c r="F295" s="459"/>
      <c r="G295" s="460"/>
      <c r="H295" s="172"/>
      <c r="I295" s="183"/>
      <c r="J295" s="183"/>
      <c r="K295" s="183"/>
      <c r="L295" s="409"/>
      <c r="M295" s="410"/>
      <c r="N295" s="410"/>
      <c r="O295" s="410"/>
      <c r="P295" s="410"/>
      <c r="Q295" s="410"/>
      <c r="R295" s="410"/>
      <c r="S295" s="411"/>
      <c r="T295" s="174"/>
      <c r="U295" s="172"/>
      <c r="V295" s="433"/>
      <c r="W295" s="434"/>
      <c r="X295" s="434"/>
      <c r="Y295" s="434"/>
      <c r="Z295" s="434"/>
      <c r="AA295" s="434"/>
      <c r="AB295" s="434"/>
      <c r="AC295" s="434"/>
      <c r="AD295" s="434"/>
      <c r="AE295" s="434"/>
      <c r="AF295" s="434"/>
      <c r="AG295" s="435"/>
      <c r="AH295" s="174"/>
      <c r="AI295" s="27"/>
    </row>
    <row r="296" spans="1:35" ht="15" customHeight="1">
      <c r="A296" s="26"/>
      <c r="B296" s="461"/>
      <c r="C296" s="462"/>
      <c r="D296" s="462"/>
      <c r="E296" s="462"/>
      <c r="F296" s="462"/>
      <c r="G296" s="463"/>
      <c r="H296" s="175"/>
      <c r="I296" s="176"/>
      <c r="J296" s="176"/>
      <c r="K296" s="176"/>
      <c r="L296" s="176"/>
      <c r="M296" s="176"/>
      <c r="N296" s="176"/>
      <c r="O296" s="176"/>
      <c r="P296" s="176"/>
      <c r="Q296" s="176"/>
      <c r="R296" s="176"/>
      <c r="S296" s="176"/>
      <c r="T296" s="177"/>
      <c r="U296" s="175"/>
      <c r="V296" s="176"/>
      <c r="W296" s="176"/>
      <c r="X296" s="176"/>
      <c r="Y296" s="176"/>
      <c r="Z296" s="176"/>
      <c r="AA296" s="176"/>
      <c r="AB296" s="176"/>
      <c r="AC296" s="176"/>
      <c r="AD296" s="176"/>
      <c r="AE296" s="176"/>
      <c r="AF296" s="176"/>
      <c r="AG296" s="176"/>
      <c r="AH296" s="177"/>
      <c r="AI296" s="27"/>
    </row>
    <row r="297" spans="1:35" ht="15" customHeight="1" thickBot="1">
      <c r="A297" s="26"/>
      <c r="B297" s="455" t="s">
        <v>141</v>
      </c>
      <c r="C297" s="456"/>
      <c r="D297" s="456"/>
      <c r="E297" s="456"/>
      <c r="F297" s="456"/>
      <c r="G297" s="457"/>
      <c r="H297" s="178"/>
      <c r="I297" s="178"/>
      <c r="J297" s="178"/>
      <c r="K297" s="178"/>
      <c r="L297" s="178"/>
      <c r="M297" s="178"/>
      <c r="N297" s="178"/>
      <c r="O297" s="179"/>
      <c r="P297" s="179"/>
      <c r="Q297" s="179"/>
      <c r="R297" s="179"/>
      <c r="S297" s="179"/>
      <c r="T297" s="179"/>
      <c r="U297" s="180"/>
      <c r="V297" s="181"/>
      <c r="W297" s="181"/>
      <c r="X297" s="181"/>
      <c r="Y297" s="181"/>
      <c r="Z297" s="181"/>
      <c r="AA297" s="181"/>
      <c r="AB297" s="181"/>
      <c r="AC297" s="181"/>
      <c r="AD297" s="181"/>
      <c r="AE297" s="181"/>
      <c r="AF297" s="181"/>
      <c r="AG297" s="181"/>
      <c r="AH297" s="182"/>
      <c r="AI297" s="27"/>
    </row>
    <row r="298" spans="1:35" ht="15" customHeight="1" thickTop="1" thickBot="1">
      <c r="A298" s="26"/>
      <c r="B298" s="458"/>
      <c r="C298" s="459"/>
      <c r="D298" s="459"/>
      <c r="E298" s="459"/>
      <c r="F298" s="459"/>
      <c r="G298" s="460"/>
      <c r="H298" s="183"/>
      <c r="I298" s="9"/>
      <c r="J298" s="184" t="s">
        <v>136</v>
      </c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72"/>
      <c r="V298" s="427"/>
      <c r="W298" s="428"/>
      <c r="X298" s="428"/>
      <c r="Y298" s="428"/>
      <c r="Z298" s="428"/>
      <c r="AA298" s="428"/>
      <c r="AB298" s="428"/>
      <c r="AC298" s="428"/>
      <c r="AD298" s="428"/>
      <c r="AE298" s="428"/>
      <c r="AF298" s="428"/>
      <c r="AG298" s="429"/>
      <c r="AH298" s="174"/>
      <c r="AI298" s="27"/>
    </row>
    <row r="299" spans="1:35" ht="15" customHeight="1" thickTop="1" thickBot="1">
      <c r="A299" s="26"/>
      <c r="B299" s="458"/>
      <c r="C299" s="459"/>
      <c r="D299" s="459"/>
      <c r="E299" s="459"/>
      <c r="F299" s="459"/>
      <c r="G299" s="460"/>
      <c r="H299" s="172"/>
      <c r="I299" s="9"/>
      <c r="J299" s="184" t="s">
        <v>137</v>
      </c>
      <c r="K299" s="183"/>
      <c r="L299" s="183"/>
      <c r="M299" s="183"/>
      <c r="N299" s="183"/>
      <c r="O299" s="183"/>
      <c r="P299" s="183"/>
      <c r="Q299" s="183"/>
      <c r="R299" s="183"/>
      <c r="S299" s="183"/>
      <c r="T299" s="174"/>
      <c r="U299" s="172"/>
      <c r="V299" s="430"/>
      <c r="W299" s="431"/>
      <c r="X299" s="431"/>
      <c r="Y299" s="431"/>
      <c r="Z299" s="431"/>
      <c r="AA299" s="431"/>
      <c r="AB299" s="431"/>
      <c r="AC299" s="431"/>
      <c r="AD299" s="431"/>
      <c r="AE299" s="431"/>
      <c r="AF299" s="431"/>
      <c r="AG299" s="432"/>
      <c r="AH299" s="174"/>
      <c r="AI299" s="27"/>
    </row>
    <row r="300" spans="1:35" ht="15" customHeight="1" thickTop="1" thickBot="1">
      <c r="A300" s="26"/>
      <c r="B300" s="458"/>
      <c r="C300" s="459"/>
      <c r="D300" s="459"/>
      <c r="E300" s="459"/>
      <c r="F300" s="459"/>
      <c r="G300" s="460"/>
      <c r="H300" s="172"/>
      <c r="I300" s="9"/>
      <c r="J300" s="184" t="s">
        <v>85</v>
      </c>
      <c r="K300" s="183"/>
      <c r="L300" s="403"/>
      <c r="M300" s="404"/>
      <c r="N300" s="404"/>
      <c r="O300" s="404"/>
      <c r="P300" s="404"/>
      <c r="Q300" s="404"/>
      <c r="R300" s="404"/>
      <c r="S300" s="405"/>
      <c r="T300" s="174"/>
      <c r="U300" s="172"/>
      <c r="V300" s="430"/>
      <c r="W300" s="431"/>
      <c r="X300" s="431"/>
      <c r="Y300" s="431"/>
      <c r="Z300" s="431"/>
      <c r="AA300" s="431"/>
      <c r="AB300" s="431"/>
      <c r="AC300" s="431"/>
      <c r="AD300" s="431"/>
      <c r="AE300" s="431"/>
      <c r="AF300" s="431"/>
      <c r="AG300" s="432"/>
      <c r="AH300" s="174"/>
      <c r="AI300" s="27"/>
    </row>
    <row r="301" spans="1:35" ht="15" customHeight="1" thickTop="1">
      <c r="A301" s="26"/>
      <c r="B301" s="458"/>
      <c r="C301" s="459"/>
      <c r="D301" s="459"/>
      <c r="E301" s="459"/>
      <c r="F301" s="459"/>
      <c r="G301" s="460"/>
      <c r="H301" s="172"/>
      <c r="I301" s="183"/>
      <c r="J301" s="183"/>
      <c r="K301" s="183"/>
      <c r="L301" s="409"/>
      <c r="M301" s="410"/>
      <c r="N301" s="410"/>
      <c r="O301" s="410"/>
      <c r="P301" s="410"/>
      <c r="Q301" s="410"/>
      <c r="R301" s="410"/>
      <c r="S301" s="411"/>
      <c r="T301" s="174"/>
      <c r="U301" s="172"/>
      <c r="V301" s="433"/>
      <c r="W301" s="434"/>
      <c r="X301" s="434"/>
      <c r="Y301" s="434"/>
      <c r="Z301" s="434"/>
      <c r="AA301" s="434"/>
      <c r="AB301" s="434"/>
      <c r="AC301" s="434"/>
      <c r="AD301" s="434"/>
      <c r="AE301" s="434"/>
      <c r="AF301" s="434"/>
      <c r="AG301" s="435"/>
      <c r="AH301" s="174"/>
      <c r="AI301" s="27"/>
    </row>
    <row r="302" spans="1:35" ht="15" customHeight="1">
      <c r="A302" s="26"/>
      <c r="B302" s="461"/>
      <c r="C302" s="462"/>
      <c r="D302" s="462"/>
      <c r="E302" s="462"/>
      <c r="F302" s="462"/>
      <c r="G302" s="463"/>
      <c r="H302" s="175"/>
      <c r="I302" s="176"/>
      <c r="J302" s="176"/>
      <c r="K302" s="176"/>
      <c r="L302" s="176"/>
      <c r="M302" s="176"/>
      <c r="N302" s="176"/>
      <c r="O302" s="176"/>
      <c r="P302" s="176"/>
      <c r="Q302" s="176"/>
      <c r="R302" s="176"/>
      <c r="S302" s="176"/>
      <c r="T302" s="177"/>
      <c r="U302" s="175"/>
      <c r="V302" s="176"/>
      <c r="W302" s="176"/>
      <c r="X302" s="176"/>
      <c r="Y302" s="176"/>
      <c r="Z302" s="176"/>
      <c r="AA302" s="176"/>
      <c r="AB302" s="176"/>
      <c r="AC302" s="176"/>
      <c r="AD302" s="176"/>
      <c r="AE302" s="176"/>
      <c r="AF302" s="176"/>
      <c r="AG302" s="176"/>
      <c r="AH302" s="177"/>
      <c r="AI302" s="27"/>
    </row>
    <row r="303" spans="1:35" ht="15" customHeight="1" thickBot="1">
      <c r="A303" s="26"/>
      <c r="B303" s="455" t="s">
        <v>142</v>
      </c>
      <c r="C303" s="456"/>
      <c r="D303" s="456"/>
      <c r="E303" s="456"/>
      <c r="F303" s="456"/>
      <c r="G303" s="457"/>
      <c r="H303" s="178"/>
      <c r="I303" s="178"/>
      <c r="J303" s="178"/>
      <c r="K303" s="178"/>
      <c r="L303" s="178"/>
      <c r="M303" s="178"/>
      <c r="N303" s="178"/>
      <c r="O303" s="179"/>
      <c r="P303" s="179"/>
      <c r="Q303" s="179"/>
      <c r="R303" s="179"/>
      <c r="S303" s="179"/>
      <c r="T303" s="179"/>
      <c r="U303" s="180"/>
      <c r="V303" s="181"/>
      <c r="W303" s="181"/>
      <c r="X303" s="181"/>
      <c r="Y303" s="181"/>
      <c r="Z303" s="181"/>
      <c r="AA303" s="181"/>
      <c r="AB303" s="181"/>
      <c r="AC303" s="181"/>
      <c r="AD303" s="181"/>
      <c r="AE303" s="181"/>
      <c r="AF303" s="181"/>
      <c r="AG303" s="181"/>
      <c r="AH303" s="182"/>
      <c r="AI303" s="27"/>
    </row>
    <row r="304" spans="1:35" ht="15" customHeight="1" thickTop="1" thickBot="1">
      <c r="A304" s="26"/>
      <c r="B304" s="458"/>
      <c r="C304" s="459"/>
      <c r="D304" s="459"/>
      <c r="E304" s="459"/>
      <c r="F304" s="459"/>
      <c r="G304" s="460"/>
      <c r="H304" s="183"/>
      <c r="I304" s="9"/>
      <c r="J304" s="184" t="s">
        <v>136</v>
      </c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72"/>
      <c r="V304" s="427"/>
      <c r="W304" s="428"/>
      <c r="X304" s="428"/>
      <c r="Y304" s="428"/>
      <c r="Z304" s="428"/>
      <c r="AA304" s="428"/>
      <c r="AB304" s="428"/>
      <c r="AC304" s="428"/>
      <c r="AD304" s="428"/>
      <c r="AE304" s="428"/>
      <c r="AF304" s="428"/>
      <c r="AG304" s="429"/>
      <c r="AH304" s="174"/>
      <c r="AI304" s="27"/>
    </row>
    <row r="305" spans="1:35" ht="15" customHeight="1" thickTop="1" thickBot="1">
      <c r="A305" s="26"/>
      <c r="B305" s="458"/>
      <c r="C305" s="459"/>
      <c r="D305" s="459"/>
      <c r="E305" s="459"/>
      <c r="F305" s="459"/>
      <c r="G305" s="460"/>
      <c r="H305" s="172"/>
      <c r="I305" s="9"/>
      <c r="J305" s="184" t="s">
        <v>137</v>
      </c>
      <c r="K305" s="183"/>
      <c r="L305" s="183"/>
      <c r="M305" s="183"/>
      <c r="N305" s="183"/>
      <c r="O305" s="183"/>
      <c r="P305" s="183"/>
      <c r="Q305" s="183"/>
      <c r="R305" s="183"/>
      <c r="S305" s="183"/>
      <c r="T305" s="174"/>
      <c r="U305" s="172"/>
      <c r="V305" s="430"/>
      <c r="W305" s="431"/>
      <c r="X305" s="431"/>
      <c r="Y305" s="431"/>
      <c r="Z305" s="431"/>
      <c r="AA305" s="431"/>
      <c r="AB305" s="431"/>
      <c r="AC305" s="431"/>
      <c r="AD305" s="431"/>
      <c r="AE305" s="431"/>
      <c r="AF305" s="431"/>
      <c r="AG305" s="432"/>
      <c r="AH305" s="174"/>
      <c r="AI305" s="27"/>
    </row>
    <row r="306" spans="1:35" ht="15" customHeight="1" thickTop="1" thickBot="1">
      <c r="A306" s="26"/>
      <c r="B306" s="458"/>
      <c r="C306" s="459"/>
      <c r="D306" s="459"/>
      <c r="E306" s="459"/>
      <c r="F306" s="459"/>
      <c r="G306" s="460"/>
      <c r="H306" s="172"/>
      <c r="I306" s="9"/>
      <c r="J306" s="184" t="s">
        <v>85</v>
      </c>
      <c r="K306" s="183"/>
      <c r="L306" s="403"/>
      <c r="M306" s="404"/>
      <c r="N306" s="404"/>
      <c r="O306" s="404"/>
      <c r="P306" s="404"/>
      <c r="Q306" s="404"/>
      <c r="R306" s="404"/>
      <c r="S306" s="405"/>
      <c r="T306" s="174"/>
      <c r="U306" s="172"/>
      <c r="V306" s="430"/>
      <c r="W306" s="431"/>
      <c r="X306" s="431"/>
      <c r="Y306" s="431"/>
      <c r="Z306" s="431"/>
      <c r="AA306" s="431"/>
      <c r="AB306" s="431"/>
      <c r="AC306" s="431"/>
      <c r="AD306" s="431"/>
      <c r="AE306" s="431"/>
      <c r="AF306" s="431"/>
      <c r="AG306" s="432"/>
      <c r="AH306" s="174"/>
      <c r="AI306" s="27"/>
    </row>
    <row r="307" spans="1:35" ht="15" customHeight="1" thickTop="1">
      <c r="A307" s="26"/>
      <c r="B307" s="458"/>
      <c r="C307" s="459"/>
      <c r="D307" s="459"/>
      <c r="E307" s="459"/>
      <c r="F307" s="459"/>
      <c r="G307" s="460"/>
      <c r="H307" s="172"/>
      <c r="I307" s="183"/>
      <c r="J307" s="183"/>
      <c r="K307" s="183"/>
      <c r="L307" s="409"/>
      <c r="M307" s="410"/>
      <c r="N307" s="410"/>
      <c r="O307" s="410"/>
      <c r="P307" s="410"/>
      <c r="Q307" s="410"/>
      <c r="R307" s="410"/>
      <c r="S307" s="411"/>
      <c r="T307" s="174"/>
      <c r="U307" s="172"/>
      <c r="V307" s="433"/>
      <c r="W307" s="434"/>
      <c r="X307" s="434"/>
      <c r="Y307" s="434"/>
      <c r="Z307" s="434"/>
      <c r="AA307" s="434"/>
      <c r="AB307" s="434"/>
      <c r="AC307" s="434"/>
      <c r="AD307" s="434"/>
      <c r="AE307" s="434"/>
      <c r="AF307" s="434"/>
      <c r="AG307" s="435"/>
      <c r="AH307" s="174"/>
      <c r="AI307" s="27"/>
    </row>
    <row r="308" spans="1:35" ht="15" customHeight="1">
      <c r="A308" s="26"/>
      <c r="B308" s="461"/>
      <c r="C308" s="462"/>
      <c r="D308" s="462"/>
      <c r="E308" s="462"/>
      <c r="F308" s="462"/>
      <c r="G308" s="463"/>
      <c r="H308" s="175"/>
      <c r="I308" s="176"/>
      <c r="J308" s="176"/>
      <c r="K308" s="176"/>
      <c r="L308" s="176"/>
      <c r="M308" s="176"/>
      <c r="N308" s="176"/>
      <c r="O308" s="176"/>
      <c r="P308" s="176"/>
      <c r="Q308" s="176"/>
      <c r="R308" s="176"/>
      <c r="S308" s="176"/>
      <c r="T308" s="177"/>
      <c r="U308" s="175"/>
      <c r="V308" s="176"/>
      <c r="W308" s="176"/>
      <c r="X308" s="176"/>
      <c r="Y308" s="176"/>
      <c r="Z308" s="176"/>
      <c r="AA308" s="176"/>
      <c r="AB308" s="176"/>
      <c r="AC308" s="176"/>
      <c r="AD308" s="176"/>
      <c r="AE308" s="176"/>
      <c r="AF308" s="176"/>
      <c r="AG308" s="176"/>
      <c r="AH308" s="177"/>
      <c r="AI308" s="27"/>
    </row>
    <row r="309" spans="1:35" ht="15" customHeight="1" thickBot="1">
      <c r="A309" s="26"/>
      <c r="B309" s="492" t="s">
        <v>148</v>
      </c>
      <c r="C309" s="493"/>
      <c r="D309" s="493"/>
      <c r="E309" s="493"/>
      <c r="F309" s="493"/>
      <c r="G309" s="494"/>
      <c r="H309" s="178"/>
      <c r="I309" s="178"/>
      <c r="J309" s="178"/>
      <c r="K309" s="178"/>
      <c r="L309" s="178"/>
      <c r="M309" s="178"/>
      <c r="N309" s="178"/>
      <c r="O309" s="179"/>
      <c r="P309" s="179"/>
      <c r="Q309" s="179"/>
      <c r="R309" s="179"/>
      <c r="S309" s="179"/>
      <c r="T309" s="179"/>
      <c r="U309" s="180"/>
      <c r="V309" s="181"/>
      <c r="W309" s="181"/>
      <c r="X309" s="181"/>
      <c r="Y309" s="181"/>
      <c r="Z309" s="181"/>
      <c r="AA309" s="181"/>
      <c r="AB309" s="181"/>
      <c r="AC309" s="181"/>
      <c r="AD309" s="181"/>
      <c r="AE309" s="181"/>
      <c r="AF309" s="181"/>
      <c r="AG309" s="181"/>
      <c r="AH309" s="182"/>
      <c r="AI309" s="27"/>
    </row>
    <row r="310" spans="1:35" ht="15" customHeight="1" thickTop="1" thickBot="1">
      <c r="A310" s="26"/>
      <c r="B310" s="495"/>
      <c r="C310" s="496"/>
      <c r="D310" s="496"/>
      <c r="E310" s="496"/>
      <c r="F310" s="496"/>
      <c r="G310" s="497"/>
      <c r="H310" s="183"/>
      <c r="I310" s="9"/>
      <c r="J310" s="184" t="s">
        <v>136</v>
      </c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72"/>
      <c r="V310" s="427"/>
      <c r="W310" s="428"/>
      <c r="X310" s="428"/>
      <c r="Y310" s="428"/>
      <c r="Z310" s="428"/>
      <c r="AA310" s="428"/>
      <c r="AB310" s="428"/>
      <c r="AC310" s="428"/>
      <c r="AD310" s="428"/>
      <c r="AE310" s="428"/>
      <c r="AF310" s="428"/>
      <c r="AG310" s="429"/>
      <c r="AH310" s="174"/>
      <c r="AI310" s="27"/>
    </row>
    <row r="311" spans="1:35" ht="15" customHeight="1" thickTop="1" thickBot="1">
      <c r="A311" s="26"/>
      <c r="B311" s="498"/>
      <c r="C311" s="499"/>
      <c r="D311" s="499"/>
      <c r="E311" s="499"/>
      <c r="F311" s="499"/>
      <c r="G311" s="500"/>
      <c r="H311" s="172"/>
      <c r="I311" s="9"/>
      <c r="J311" s="184" t="s">
        <v>137</v>
      </c>
      <c r="K311" s="183"/>
      <c r="L311" s="183"/>
      <c r="M311" s="183"/>
      <c r="N311" s="183"/>
      <c r="O311" s="183"/>
      <c r="P311" s="183"/>
      <c r="Q311" s="183"/>
      <c r="R311" s="183"/>
      <c r="S311" s="183"/>
      <c r="T311" s="174"/>
      <c r="U311" s="172"/>
      <c r="V311" s="430"/>
      <c r="W311" s="431"/>
      <c r="X311" s="431"/>
      <c r="Y311" s="431"/>
      <c r="Z311" s="431"/>
      <c r="AA311" s="431"/>
      <c r="AB311" s="431"/>
      <c r="AC311" s="431"/>
      <c r="AD311" s="431"/>
      <c r="AE311" s="431"/>
      <c r="AF311" s="431"/>
      <c r="AG311" s="432"/>
      <c r="AH311" s="174"/>
      <c r="AI311" s="27"/>
    </row>
    <row r="312" spans="1:35" ht="15" customHeight="1" thickTop="1" thickBot="1">
      <c r="A312" s="26"/>
      <c r="B312" s="467"/>
      <c r="C312" s="468"/>
      <c r="D312" s="468"/>
      <c r="E312" s="468"/>
      <c r="F312" s="468"/>
      <c r="G312" s="469"/>
      <c r="H312" s="172"/>
      <c r="I312" s="9"/>
      <c r="J312" s="184" t="s">
        <v>85</v>
      </c>
      <c r="K312" s="183"/>
      <c r="L312" s="403"/>
      <c r="M312" s="404"/>
      <c r="N312" s="404"/>
      <c r="O312" s="404"/>
      <c r="P312" s="404"/>
      <c r="Q312" s="404"/>
      <c r="R312" s="404"/>
      <c r="S312" s="405"/>
      <c r="T312" s="174"/>
      <c r="U312" s="172"/>
      <c r="V312" s="430"/>
      <c r="W312" s="431"/>
      <c r="X312" s="431"/>
      <c r="Y312" s="431"/>
      <c r="Z312" s="431"/>
      <c r="AA312" s="431"/>
      <c r="AB312" s="431"/>
      <c r="AC312" s="431"/>
      <c r="AD312" s="431"/>
      <c r="AE312" s="431"/>
      <c r="AF312" s="431"/>
      <c r="AG312" s="432"/>
      <c r="AH312" s="174"/>
      <c r="AI312" s="27"/>
    </row>
    <row r="313" spans="1:35" ht="15" customHeight="1" thickTop="1">
      <c r="A313" s="26"/>
      <c r="B313" s="467"/>
      <c r="C313" s="468"/>
      <c r="D313" s="468"/>
      <c r="E313" s="468"/>
      <c r="F313" s="468"/>
      <c r="G313" s="469"/>
      <c r="H313" s="172"/>
      <c r="I313" s="183"/>
      <c r="J313" s="183"/>
      <c r="K313" s="183"/>
      <c r="L313" s="409"/>
      <c r="M313" s="410"/>
      <c r="N313" s="410"/>
      <c r="O313" s="410"/>
      <c r="P313" s="410"/>
      <c r="Q313" s="410"/>
      <c r="R313" s="410"/>
      <c r="S313" s="411"/>
      <c r="T313" s="174"/>
      <c r="U313" s="172"/>
      <c r="V313" s="433"/>
      <c r="W313" s="434"/>
      <c r="X313" s="434"/>
      <c r="Y313" s="434"/>
      <c r="Z313" s="434"/>
      <c r="AA313" s="434"/>
      <c r="AB313" s="434"/>
      <c r="AC313" s="434"/>
      <c r="AD313" s="434"/>
      <c r="AE313" s="434"/>
      <c r="AF313" s="434"/>
      <c r="AG313" s="435"/>
      <c r="AH313" s="174"/>
      <c r="AI313" s="27"/>
    </row>
    <row r="314" spans="1:35" ht="15" customHeight="1">
      <c r="A314" s="26"/>
      <c r="B314" s="470"/>
      <c r="C314" s="471"/>
      <c r="D314" s="471"/>
      <c r="E314" s="471"/>
      <c r="F314" s="471"/>
      <c r="G314" s="472"/>
      <c r="H314" s="175"/>
      <c r="I314" s="176"/>
      <c r="J314" s="176"/>
      <c r="K314" s="176"/>
      <c r="L314" s="176"/>
      <c r="M314" s="176"/>
      <c r="N314" s="176"/>
      <c r="O314" s="176"/>
      <c r="P314" s="176"/>
      <c r="Q314" s="176"/>
      <c r="R314" s="176"/>
      <c r="S314" s="176"/>
      <c r="T314" s="177"/>
      <c r="U314" s="175"/>
      <c r="V314" s="176"/>
      <c r="W314" s="176"/>
      <c r="X314" s="176"/>
      <c r="Y314" s="176"/>
      <c r="Z314" s="176"/>
      <c r="AA314" s="176"/>
      <c r="AB314" s="176"/>
      <c r="AC314" s="176"/>
      <c r="AD314" s="176"/>
      <c r="AE314" s="176"/>
      <c r="AF314" s="176"/>
      <c r="AG314" s="176"/>
      <c r="AH314" s="177"/>
      <c r="AI314" s="27"/>
    </row>
    <row r="315" spans="1:35" ht="15" customHeight="1" thickBot="1">
      <c r="A315" s="28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30"/>
    </row>
    <row r="319" spans="1:35" ht="15" customHeight="1" thickBot="1">
      <c r="A319" s="35" t="s">
        <v>149</v>
      </c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</row>
    <row r="320" spans="1:35" ht="15" customHeight="1">
      <c r="A320" s="3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5"/>
    </row>
    <row r="321" spans="1:35" ht="15" customHeight="1">
      <c r="A321" s="26"/>
      <c r="B321" s="451"/>
      <c r="C321" s="451"/>
      <c r="D321" s="451"/>
      <c r="E321" s="451"/>
      <c r="F321" s="451"/>
      <c r="G321" s="451"/>
      <c r="H321" s="440" t="s">
        <v>156</v>
      </c>
      <c r="I321" s="440"/>
      <c r="J321" s="440"/>
      <c r="K321" s="440"/>
      <c r="L321" s="440"/>
      <c r="M321" s="440"/>
      <c r="N321" s="440"/>
      <c r="O321" s="440"/>
      <c r="P321" s="440"/>
      <c r="Q321" s="440"/>
      <c r="R321" s="440"/>
      <c r="S321" s="440"/>
      <c r="T321" s="440"/>
      <c r="U321" s="440" t="s">
        <v>163</v>
      </c>
      <c r="V321" s="440"/>
      <c r="W321" s="440"/>
      <c r="X321" s="440"/>
      <c r="Y321" s="440"/>
      <c r="Z321" s="440"/>
      <c r="AA321" s="440"/>
      <c r="AB321" s="440"/>
      <c r="AC321" s="440"/>
      <c r="AD321" s="440"/>
      <c r="AE321" s="440"/>
      <c r="AF321" s="440"/>
      <c r="AG321" s="440"/>
      <c r="AH321" s="440"/>
      <c r="AI321" s="27"/>
    </row>
    <row r="322" spans="1:35" ht="15" customHeight="1" thickBot="1">
      <c r="A322" s="26"/>
      <c r="B322" s="455" t="s">
        <v>51</v>
      </c>
      <c r="C322" s="456"/>
      <c r="D322" s="456"/>
      <c r="E322" s="456"/>
      <c r="F322" s="456"/>
      <c r="G322" s="457"/>
      <c r="H322" s="178"/>
      <c r="I322" s="178"/>
      <c r="J322" s="178"/>
      <c r="K322" s="178"/>
      <c r="L322" s="178"/>
      <c r="M322" s="178"/>
      <c r="N322" s="178"/>
      <c r="O322" s="179"/>
      <c r="P322" s="179"/>
      <c r="Q322" s="179"/>
      <c r="R322" s="179"/>
      <c r="S322" s="179"/>
      <c r="T322" s="179"/>
      <c r="U322" s="180"/>
      <c r="V322" s="181"/>
      <c r="W322" s="181"/>
      <c r="X322" s="181"/>
      <c r="Y322" s="181"/>
      <c r="Z322" s="181"/>
      <c r="AA322" s="181"/>
      <c r="AB322" s="181"/>
      <c r="AC322" s="181"/>
      <c r="AD322" s="181"/>
      <c r="AE322" s="181"/>
      <c r="AF322" s="181"/>
      <c r="AG322" s="181"/>
      <c r="AH322" s="182"/>
      <c r="AI322" s="27"/>
    </row>
    <row r="323" spans="1:35" ht="15" customHeight="1" thickTop="1" thickBot="1">
      <c r="A323" s="26"/>
      <c r="B323" s="458"/>
      <c r="C323" s="459"/>
      <c r="D323" s="459"/>
      <c r="E323" s="459"/>
      <c r="F323" s="459"/>
      <c r="G323" s="460"/>
      <c r="H323" s="183"/>
      <c r="I323" s="9"/>
      <c r="J323" s="184" t="s">
        <v>99</v>
      </c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72"/>
      <c r="V323" s="427"/>
      <c r="W323" s="428"/>
      <c r="X323" s="428"/>
      <c r="Y323" s="428"/>
      <c r="Z323" s="428"/>
      <c r="AA323" s="428"/>
      <c r="AB323" s="428"/>
      <c r="AC323" s="428"/>
      <c r="AD323" s="428"/>
      <c r="AE323" s="428"/>
      <c r="AF323" s="428"/>
      <c r="AG323" s="429"/>
      <c r="AH323" s="174"/>
      <c r="AI323" s="27"/>
    </row>
    <row r="324" spans="1:35" ht="15" customHeight="1" thickTop="1" thickBot="1">
      <c r="A324" s="26"/>
      <c r="B324" s="458"/>
      <c r="C324" s="459"/>
      <c r="D324" s="459"/>
      <c r="E324" s="459"/>
      <c r="F324" s="459"/>
      <c r="G324" s="460"/>
      <c r="H324" s="172"/>
      <c r="I324" s="9"/>
      <c r="J324" s="184" t="s">
        <v>119</v>
      </c>
      <c r="K324" s="183"/>
      <c r="L324" s="183"/>
      <c r="M324" s="183"/>
      <c r="N324" s="183"/>
      <c r="O324" s="183"/>
      <c r="P324" s="183"/>
      <c r="Q324" s="183"/>
      <c r="R324" s="183"/>
      <c r="S324" s="183"/>
      <c r="T324" s="174"/>
      <c r="U324" s="172"/>
      <c r="V324" s="430"/>
      <c r="W324" s="431"/>
      <c r="X324" s="431"/>
      <c r="Y324" s="431"/>
      <c r="Z324" s="431"/>
      <c r="AA324" s="431"/>
      <c r="AB324" s="431"/>
      <c r="AC324" s="431"/>
      <c r="AD324" s="431"/>
      <c r="AE324" s="431"/>
      <c r="AF324" s="431"/>
      <c r="AG324" s="432"/>
      <c r="AH324" s="174"/>
      <c r="AI324" s="27"/>
    </row>
    <row r="325" spans="1:35" ht="15" customHeight="1" thickTop="1" thickBot="1">
      <c r="A325" s="26"/>
      <c r="B325" s="458"/>
      <c r="C325" s="459"/>
      <c r="D325" s="459"/>
      <c r="E325" s="459"/>
      <c r="F325" s="459"/>
      <c r="G325" s="460"/>
      <c r="H325" s="172"/>
      <c r="I325" s="9"/>
      <c r="J325" s="184" t="s">
        <v>100</v>
      </c>
      <c r="K325" s="183"/>
      <c r="L325" s="183"/>
      <c r="M325" s="183"/>
      <c r="N325" s="183"/>
      <c r="O325" s="183"/>
      <c r="P325" s="183"/>
      <c r="Q325" s="183"/>
      <c r="R325" s="183"/>
      <c r="S325" s="183"/>
      <c r="T325" s="174"/>
      <c r="U325" s="172"/>
      <c r="V325" s="430"/>
      <c r="W325" s="431"/>
      <c r="X325" s="431"/>
      <c r="Y325" s="431"/>
      <c r="Z325" s="431"/>
      <c r="AA325" s="431"/>
      <c r="AB325" s="431"/>
      <c r="AC325" s="431"/>
      <c r="AD325" s="431"/>
      <c r="AE325" s="431"/>
      <c r="AF325" s="431"/>
      <c r="AG325" s="432"/>
      <c r="AH325" s="174"/>
      <c r="AI325" s="27"/>
    </row>
    <row r="326" spans="1:35" ht="15" customHeight="1" thickTop="1" thickBot="1">
      <c r="A326" s="26"/>
      <c r="B326" s="458"/>
      <c r="C326" s="459"/>
      <c r="D326" s="459"/>
      <c r="E326" s="459"/>
      <c r="F326" s="459"/>
      <c r="G326" s="460"/>
      <c r="H326" s="172"/>
      <c r="I326" s="9"/>
      <c r="J326" s="184" t="s">
        <v>85</v>
      </c>
      <c r="K326" s="183"/>
      <c r="L326" s="403"/>
      <c r="M326" s="404"/>
      <c r="N326" s="404"/>
      <c r="O326" s="404"/>
      <c r="P326" s="404"/>
      <c r="Q326" s="404"/>
      <c r="R326" s="404"/>
      <c r="S326" s="405"/>
      <c r="T326" s="174"/>
      <c r="U326" s="172"/>
      <c r="V326" s="430"/>
      <c r="W326" s="431"/>
      <c r="X326" s="431"/>
      <c r="Y326" s="431"/>
      <c r="Z326" s="431"/>
      <c r="AA326" s="431"/>
      <c r="AB326" s="431"/>
      <c r="AC326" s="431"/>
      <c r="AD326" s="431"/>
      <c r="AE326" s="431"/>
      <c r="AF326" s="431"/>
      <c r="AG326" s="432"/>
      <c r="AH326" s="174"/>
      <c r="AI326" s="27"/>
    </row>
    <row r="327" spans="1:35" ht="15" customHeight="1" thickTop="1">
      <c r="A327" s="26"/>
      <c r="B327" s="458"/>
      <c r="C327" s="459"/>
      <c r="D327" s="459"/>
      <c r="E327" s="459"/>
      <c r="F327" s="459"/>
      <c r="G327" s="460"/>
      <c r="H327" s="172"/>
      <c r="I327" s="183"/>
      <c r="J327" s="183"/>
      <c r="K327" s="183"/>
      <c r="L327" s="409"/>
      <c r="M327" s="410"/>
      <c r="N327" s="410"/>
      <c r="O327" s="410"/>
      <c r="P327" s="410"/>
      <c r="Q327" s="410"/>
      <c r="R327" s="410"/>
      <c r="S327" s="411"/>
      <c r="T327" s="174"/>
      <c r="U327" s="172"/>
      <c r="V327" s="433"/>
      <c r="W327" s="434"/>
      <c r="X327" s="434"/>
      <c r="Y327" s="434"/>
      <c r="Z327" s="434"/>
      <c r="AA327" s="434"/>
      <c r="AB327" s="434"/>
      <c r="AC327" s="434"/>
      <c r="AD327" s="434"/>
      <c r="AE327" s="434"/>
      <c r="AF327" s="434"/>
      <c r="AG327" s="435"/>
      <c r="AH327" s="174"/>
      <c r="AI327" s="27"/>
    </row>
    <row r="328" spans="1:35" ht="15" customHeight="1">
      <c r="A328" s="26"/>
      <c r="B328" s="461"/>
      <c r="C328" s="462"/>
      <c r="D328" s="462"/>
      <c r="E328" s="462"/>
      <c r="F328" s="462"/>
      <c r="G328" s="463"/>
      <c r="H328" s="175"/>
      <c r="I328" s="176"/>
      <c r="J328" s="176"/>
      <c r="K328" s="176"/>
      <c r="L328" s="176"/>
      <c r="M328" s="176"/>
      <c r="N328" s="176"/>
      <c r="O328" s="176"/>
      <c r="P328" s="176"/>
      <c r="Q328" s="176"/>
      <c r="R328" s="176"/>
      <c r="S328" s="176"/>
      <c r="T328" s="177"/>
      <c r="U328" s="175"/>
      <c r="V328" s="176"/>
      <c r="W328" s="176"/>
      <c r="X328" s="176"/>
      <c r="Y328" s="176"/>
      <c r="Z328" s="176"/>
      <c r="AA328" s="176"/>
      <c r="AB328" s="176"/>
      <c r="AC328" s="176"/>
      <c r="AD328" s="176"/>
      <c r="AE328" s="176"/>
      <c r="AF328" s="176"/>
      <c r="AG328" s="176"/>
      <c r="AH328" s="177"/>
      <c r="AI328" s="27"/>
    </row>
    <row r="329" spans="1:35" ht="15" customHeight="1" thickBot="1">
      <c r="A329" s="26"/>
      <c r="B329" s="455" t="s">
        <v>151</v>
      </c>
      <c r="C329" s="456"/>
      <c r="D329" s="456"/>
      <c r="E329" s="456"/>
      <c r="F329" s="456"/>
      <c r="G329" s="457"/>
      <c r="H329" s="178"/>
      <c r="I329" s="178"/>
      <c r="J329" s="178"/>
      <c r="K329" s="178"/>
      <c r="L329" s="178"/>
      <c r="M329" s="178"/>
      <c r="N329" s="178"/>
      <c r="O329" s="179"/>
      <c r="P329" s="179"/>
      <c r="Q329" s="179"/>
      <c r="R329" s="179"/>
      <c r="S329" s="179"/>
      <c r="T329" s="179"/>
      <c r="U329" s="180"/>
      <c r="V329" s="181"/>
      <c r="W329" s="181"/>
      <c r="X329" s="181"/>
      <c r="Y329" s="181"/>
      <c r="Z329" s="181"/>
      <c r="AA329" s="181"/>
      <c r="AB329" s="181"/>
      <c r="AC329" s="181"/>
      <c r="AD329" s="181"/>
      <c r="AE329" s="181"/>
      <c r="AF329" s="181"/>
      <c r="AG329" s="181"/>
      <c r="AH329" s="182"/>
      <c r="AI329" s="27"/>
    </row>
    <row r="330" spans="1:35" ht="15" customHeight="1" thickTop="1" thickBot="1">
      <c r="A330" s="26"/>
      <c r="B330" s="458"/>
      <c r="C330" s="459"/>
      <c r="D330" s="459"/>
      <c r="E330" s="459"/>
      <c r="F330" s="459"/>
      <c r="G330" s="460"/>
      <c r="H330" s="183"/>
      <c r="I330" s="9"/>
      <c r="J330" s="184" t="s">
        <v>99</v>
      </c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72"/>
      <c r="V330" s="427"/>
      <c r="W330" s="428"/>
      <c r="X330" s="428"/>
      <c r="Y330" s="428"/>
      <c r="Z330" s="428"/>
      <c r="AA330" s="428"/>
      <c r="AB330" s="428"/>
      <c r="AC330" s="428"/>
      <c r="AD330" s="428"/>
      <c r="AE330" s="428"/>
      <c r="AF330" s="428"/>
      <c r="AG330" s="429"/>
      <c r="AH330" s="174"/>
      <c r="AI330" s="27"/>
    </row>
    <row r="331" spans="1:35" ht="15" customHeight="1" thickTop="1" thickBot="1">
      <c r="A331" s="26"/>
      <c r="B331" s="458"/>
      <c r="C331" s="459"/>
      <c r="D331" s="459"/>
      <c r="E331" s="459"/>
      <c r="F331" s="459"/>
      <c r="G331" s="460"/>
      <c r="H331" s="172"/>
      <c r="I331" s="9"/>
      <c r="J331" s="184" t="s">
        <v>119</v>
      </c>
      <c r="K331" s="183"/>
      <c r="L331" s="183"/>
      <c r="M331" s="183"/>
      <c r="N331" s="183"/>
      <c r="O331" s="183"/>
      <c r="P331" s="183"/>
      <c r="Q331" s="183"/>
      <c r="R331" s="183"/>
      <c r="S331" s="183"/>
      <c r="T331" s="174"/>
      <c r="U331" s="172"/>
      <c r="V331" s="430"/>
      <c r="W331" s="431"/>
      <c r="X331" s="431"/>
      <c r="Y331" s="431"/>
      <c r="Z331" s="431"/>
      <c r="AA331" s="431"/>
      <c r="AB331" s="431"/>
      <c r="AC331" s="431"/>
      <c r="AD331" s="431"/>
      <c r="AE331" s="431"/>
      <c r="AF331" s="431"/>
      <c r="AG331" s="432"/>
      <c r="AH331" s="174"/>
      <c r="AI331" s="27"/>
    </row>
    <row r="332" spans="1:35" ht="15" customHeight="1" thickTop="1" thickBot="1">
      <c r="A332" s="26"/>
      <c r="B332" s="458"/>
      <c r="C332" s="459"/>
      <c r="D332" s="459"/>
      <c r="E332" s="459"/>
      <c r="F332" s="459"/>
      <c r="G332" s="460"/>
      <c r="H332" s="172"/>
      <c r="I332" s="9"/>
      <c r="J332" s="184" t="s">
        <v>100</v>
      </c>
      <c r="K332" s="183"/>
      <c r="L332" s="183"/>
      <c r="M332" s="183"/>
      <c r="N332" s="183"/>
      <c r="O332" s="183"/>
      <c r="P332" s="183"/>
      <c r="Q332" s="183"/>
      <c r="R332" s="183"/>
      <c r="S332" s="183"/>
      <c r="T332" s="174"/>
      <c r="U332" s="172"/>
      <c r="V332" s="430"/>
      <c r="W332" s="431"/>
      <c r="X332" s="431"/>
      <c r="Y332" s="431"/>
      <c r="Z332" s="431"/>
      <c r="AA332" s="431"/>
      <c r="AB332" s="431"/>
      <c r="AC332" s="431"/>
      <c r="AD332" s="431"/>
      <c r="AE332" s="431"/>
      <c r="AF332" s="431"/>
      <c r="AG332" s="432"/>
      <c r="AH332" s="174"/>
      <c r="AI332" s="27"/>
    </row>
    <row r="333" spans="1:35" ht="15" customHeight="1" thickTop="1" thickBot="1">
      <c r="A333" s="26"/>
      <c r="B333" s="458"/>
      <c r="C333" s="459"/>
      <c r="D333" s="459"/>
      <c r="E333" s="459"/>
      <c r="F333" s="459"/>
      <c r="G333" s="460"/>
      <c r="H333" s="172"/>
      <c r="I333" s="9"/>
      <c r="J333" s="184" t="s">
        <v>85</v>
      </c>
      <c r="K333" s="183"/>
      <c r="L333" s="403"/>
      <c r="M333" s="404"/>
      <c r="N333" s="404"/>
      <c r="O333" s="404"/>
      <c r="P333" s="404"/>
      <c r="Q333" s="404"/>
      <c r="R333" s="404"/>
      <c r="S333" s="405"/>
      <c r="T333" s="174"/>
      <c r="U333" s="172"/>
      <c r="V333" s="430"/>
      <c r="W333" s="431"/>
      <c r="X333" s="431"/>
      <c r="Y333" s="431"/>
      <c r="Z333" s="431"/>
      <c r="AA333" s="431"/>
      <c r="AB333" s="431"/>
      <c r="AC333" s="431"/>
      <c r="AD333" s="431"/>
      <c r="AE333" s="431"/>
      <c r="AF333" s="431"/>
      <c r="AG333" s="432"/>
      <c r="AH333" s="174"/>
      <c r="AI333" s="27"/>
    </row>
    <row r="334" spans="1:35" ht="15" customHeight="1" thickTop="1">
      <c r="A334" s="26"/>
      <c r="B334" s="458"/>
      <c r="C334" s="459"/>
      <c r="D334" s="459"/>
      <c r="E334" s="459"/>
      <c r="F334" s="459"/>
      <c r="G334" s="460"/>
      <c r="H334" s="172"/>
      <c r="I334" s="183"/>
      <c r="J334" s="183"/>
      <c r="K334" s="183"/>
      <c r="L334" s="409"/>
      <c r="M334" s="410"/>
      <c r="N334" s="410"/>
      <c r="O334" s="410"/>
      <c r="P334" s="410"/>
      <c r="Q334" s="410"/>
      <c r="R334" s="410"/>
      <c r="S334" s="411"/>
      <c r="T334" s="174"/>
      <c r="U334" s="172"/>
      <c r="V334" s="433"/>
      <c r="W334" s="434"/>
      <c r="X334" s="434"/>
      <c r="Y334" s="434"/>
      <c r="Z334" s="434"/>
      <c r="AA334" s="434"/>
      <c r="AB334" s="434"/>
      <c r="AC334" s="434"/>
      <c r="AD334" s="434"/>
      <c r="AE334" s="434"/>
      <c r="AF334" s="434"/>
      <c r="AG334" s="435"/>
      <c r="AH334" s="174"/>
      <c r="AI334" s="27"/>
    </row>
    <row r="335" spans="1:35" ht="15" customHeight="1">
      <c r="A335" s="26"/>
      <c r="B335" s="461"/>
      <c r="C335" s="462"/>
      <c r="D335" s="462"/>
      <c r="E335" s="462"/>
      <c r="F335" s="462"/>
      <c r="G335" s="463"/>
      <c r="H335" s="175"/>
      <c r="I335" s="176"/>
      <c r="J335" s="176"/>
      <c r="K335" s="176"/>
      <c r="L335" s="176"/>
      <c r="M335" s="176"/>
      <c r="N335" s="176"/>
      <c r="O335" s="176"/>
      <c r="P335" s="176"/>
      <c r="Q335" s="176"/>
      <c r="R335" s="176"/>
      <c r="S335" s="176"/>
      <c r="T335" s="177"/>
      <c r="U335" s="175"/>
      <c r="V335" s="176"/>
      <c r="W335" s="176"/>
      <c r="X335" s="176"/>
      <c r="Y335" s="176"/>
      <c r="Z335" s="176"/>
      <c r="AA335" s="176"/>
      <c r="AB335" s="176"/>
      <c r="AC335" s="176"/>
      <c r="AD335" s="176"/>
      <c r="AE335" s="176"/>
      <c r="AF335" s="176"/>
      <c r="AG335" s="176"/>
      <c r="AH335" s="177"/>
      <c r="AI335" s="27"/>
    </row>
    <row r="336" spans="1:35" ht="15" customHeight="1" thickBot="1">
      <c r="A336" s="26"/>
      <c r="B336" s="455" t="s">
        <v>146</v>
      </c>
      <c r="C336" s="456"/>
      <c r="D336" s="456"/>
      <c r="E336" s="456"/>
      <c r="F336" s="456"/>
      <c r="G336" s="457"/>
      <c r="H336" s="178"/>
      <c r="I336" s="178"/>
      <c r="J336" s="178"/>
      <c r="K336" s="178"/>
      <c r="L336" s="178"/>
      <c r="M336" s="178"/>
      <c r="N336" s="178"/>
      <c r="O336" s="179"/>
      <c r="P336" s="179"/>
      <c r="Q336" s="179"/>
      <c r="R336" s="179"/>
      <c r="S336" s="179"/>
      <c r="T336" s="179"/>
      <c r="U336" s="180"/>
      <c r="V336" s="181"/>
      <c r="W336" s="181"/>
      <c r="X336" s="181"/>
      <c r="Y336" s="181"/>
      <c r="Z336" s="181"/>
      <c r="AA336" s="181"/>
      <c r="AB336" s="181"/>
      <c r="AC336" s="181"/>
      <c r="AD336" s="181"/>
      <c r="AE336" s="181"/>
      <c r="AF336" s="181"/>
      <c r="AG336" s="181"/>
      <c r="AH336" s="182"/>
      <c r="AI336" s="27"/>
    </row>
    <row r="337" spans="1:35" ht="15" customHeight="1" thickTop="1" thickBot="1">
      <c r="A337" s="26"/>
      <c r="B337" s="458"/>
      <c r="C337" s="459"/>
      <c r="D337" s="459"/>
      <c r="E337" s="459"/>
      <c r="F337" s="459"/>
      <c r="G337" s="460"/>
      <c r="H337" s="183"/>
      <c r="I337" s="9"/>
      <c r="J337" s="184" t="s">
        <v>99</v>
      </c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72"/>
      <c r="V337" s="427"/>
      <c r="W337" s="428"/>
      <c r="X337" s="428"/>
      <c r="Y337" s="428"/>
      <c r="Z337" s="428"/>
      <c r="AA337" s="428"/>
      <c r="AB337" s="428"/>
      <c r="AC337" s="428"/>
      <c r="AD337" s="428"/>
      <c r="AE337" s="428"/>
      <c r="AF337" s="428"/>
      <c r="AG337" s="429"/>
      <c r="AH337" s="174"/>
      <c r="AI337" s="27"/>
    </row>
    <row r="338" spans="1:35" ht="15" customHeight="1" thickTop="1" thickBot="1">
      <c r="A338" s="26"/>
      <c r="B338" s="458"/>
      <c r="C338" s="459"/>
      <c r="D338" s="459"/>
      <c r="E338" s="459"/>
      <c r="F338" s="459"/>
      <c r="G338" s="460"/>
      <c r="H338" s="172"/>
      <c r="I338" s="9"/>
      <c r="J338" s="184" t="s">
        <v>119</v>
      </c>
      <c r="K338" s="183"/>
      <c r="L338" s="183"/>
      <c r="M338" s="183"/>
      <c r="N338" s="183"/>
      <c r="O338" s="183"/>
      <c r="P338" s="183"/>
      <c r="Q338" s="183"/>
      <c r="R338" s="183"/>
      <c r="S338" s="183"/>
      <c r="T338" s="174"/>
      <c r="U338" s="172"/>
      <c r="V338" s="430"/>
      <c r="W338" s="431"/>
      <c r="X338" s="431"/>
      <c r="Y338" s="431"/>
      <c r="Z338" s="431"/>
      <c r="AA338" s="431"/>
      <c r="AB338" s="431"/>
      <c r="AC338" s="431"/>
      <c r="AD338" s="431"/>
      <c r="AE338" s="431"/>
      <c r="AF338" s="431"/>
      <c r="AG338" s="432"/>
      <c r="AH338" s="174"/>
      <c r="AI338" s="27"/>
    </row>
    <row r="339" spans="1:35" ht="15" customHeight="1" thickTop="1" thickBot="1">
      <c r="A339" s="26"/>
      <c r="B339" s="458"/>
      <c r="C339" s="459"/>
      <c r="D339" s="459"/>
      <c r="E339" s="459"/>
      <c r="F339" s="459"/>
      <c r="G339" s="460"/>
      <c r="H339" s="172"/>
      <c r="I339" s="9"/>
      <c r="J339" s="184" t="s">
        <v>100</v>
      </c>
      <c r="K339" s="183"/>
      <c r="L339" s="183"/>
      <c r="M339" s="183"/>
      <c r="N339" s="183"/>
      <c r="O339" s="183"/>
      <c r="P339" s="183"/>
      <c r="Q339" s="183"/>
      <c r="R339" s="183"/>
      <c r="S339" s="183"/>
      <c r="T339" s="174"/>
      <c r="U339" s="172"/>
      <c r="V339" s="430"/>
      <c r="W339" s="431"/>
      <c r="X339" s="431"/>
      <c r="Y339" s="431"/>
      <c r="Z339" s="431"/>
      <c r="AA339" s="431"/>
      <c r="AB339" s="431"/>
      <c r="AC339" s="431"/>
      <c r="AD339" s="431"/>
      <c r="AE339" s="431"/>
      <c r="AF339" s="431"/>
      <c r="AG339" s="432"/>
      <c r="AH339" s="174"/>
      <c r="AI339" s="27"/>
    </row>
    <row r="340" spans="1:35" ht="15" customHeight="1" thickTop="1" thickBot="1">
      <c r="A340" s="26"/>
      <c r="B340" s="458"/>
      <c r="C340" s="459"/>
      <c r="D340" s="459"/>
      <c r="E340" s="459"/>
      <c r="F340" s="459"/>
      <c r="G340" s="460"/>
      <c r="H340" s="172"/>
      <c r="I340" s="9"/>
      <c r="J340" s="184" t="s">
        <v>85</v>
      </c>
      <c r="K340" s="183"/>
      <c r="L340" s="403"/>
      <c r="M340" s="404"/>
      <c r="N340" s="404"/>
      <c r="O340" s="404"/>
      <c r="P340" s="404"/>
      <c r="Q340" s="404"/>
      <c r="R340" s="404"/>
      <c r="S340" s="405"/>
      <c r="T340" s="174"/>
      <c r="U340" s="172"/>
      <c r="V340" s="430"/>
      <c r="W340" s="431"/>
      <c r="X340" s="431"/>
      <c r="Y340" s="431"/>
      <c r="Z340" s="431"/>
      <c r="AA340" s="431"/>
      <c r="AB340" s="431"/>
      <c r="AC340" s="431"/>
      <c r="AD340" s="431"/>
      <c r="AE340" s="431"/>
      <c r="AF340" s="431"/>
      <c r="AG340" s="432"/>
      <c r="AH340" s="174"/>
      <c r="AI340" s="27"/>
    </row>
    <row r="341" spans="1:35" ht="15" customHeight="1" thickTop="1">
      <c r="A341" s="26"/>
      <c r="B341" s="458"/>
      <c r="C341" s="459"/>
      <c r="D341" s="459"/>
      <c r="E341" s="459"/>
      <c r="F341" s="459"/>
      <c r="G341" s="460"/>
      <c r="H341" s="172"/>
      <c r="I341" s="183"/>
      <c r="J341" s="183"/>
      <c r="K341" s="183"/>
      <c r="L341" s="409"/>
      <c r="M341" s="410"/>
      <c r="N341" s="410"/>
      <c r="O341" s="410"/>
      <c r="P341" s="410"/>
      <c r="Q341" s="410"/>
      <c r="R341" s="410"/>
      <c r="S341" s="411"/>
      <c r="T341" s="174"/>
      <c r="U341" s="172"/>
      <c r="V341" s="433"/>
      <c r="W341" s="434"/>
      <c r="X341" s="434"/>
      <c r="Y341" s="434"/>
      <c r="Z341" s="434"/>
      <c r="AA341" s="434"/>
      <c r="AB341" s="434"/>
      <c r="AC341" s="434"/>
      <c r="AD341" s="434"/>
      <c r="AE341" s="434"/>
      <c r="AF341" s="434"/>
      <c r="AG341" s="435"/>
      <c r="AH341" s="174"/>
      <c r="AI341" s="27"/>
    </row>
    <row r="342" spans="1:35" ht="15" customHeight="1">
      <c r="A342" s="26"/>
      <c r="B342" s="461"/>
      <c r="C342" s="462"/>
      <c r="D342" s="462"/>
      <c r="E342" s="462"/>
      <c r="F342" s="462"/>
      <c r="G342" s="463"/>
      <c r="H342" s="175"/>
      <c r="I342" s="176"/>
      <c r="J342" s="176"/>
      <c r="K342" s="176"/>
      <c r="L342" s="176"/>
      <c r="M342" s="176"/>
      <c r="N342" s="176"/>
      <c r="O342" s="176"/>
      <c r="P342" s="176"/>
      <c r="Q342" s="176"/>
      <c r="R342" s="176"/>
      <c r="S342" s="176"/>
      <c r="T342" s="177"/>
      <c r="U342" s="175"/>
      <c r="V342" s="176"/>
      <c r="W342" s="176"/>
      <c r="X342" s="176"/>
      <c r="Y342" s="176"/>
      <c r="Z342" s="176"/>
      <c r="AA342" s="176"/>
      <c r="AB342" s="176"/>
      <c r="AC342" s="176"/>
      <c r="AD342" s="176"/>
      <c r="AE342" s="176"/>
      <c r="AF342" s="176"/>
      <c r="AG342" s="176"/>
      <c r="AH342" s="177"/>
      <c r="AI342" s="27"/>
    </row>
    <row r="343" spans="1:35" ht="15" customHeight="1" thickBot="1">
      <c r="A343" s="26"/>
      <c r="B343" s="455" t="s">
        <v>150</v>
      </c>
      <c r="C343" s="456"/>
      <c r="D343" s="456"/>
      <c r="E343" s="456"/>
      <c r="F343" s="456"/>
      <c r="G343" s="457"/>
      <c r="H343" s="178"/>
      <c r="I343" s="178"/>
      <c r="J343" s="178"/>
      <c r="K343" s="178"/>
      <c r="L343" s="178"/>
      <c r="M343" s="178"/>
      <c r="N343" s="178"/>
      <c r="O343" s="179"/>
      <c r="P343" s="179"/>
      <c r="Q343" s="179"/>
      <c r="R343" s="179"/>
      <c r="S343" s="179"/>
      <c r="T343" s="179"/>
      <c r="U343" s="180"/>
      <c r="V343" s="181"/>
      <c r="W343" s="181"/>
      <c r="X343" s="181"/>
      <c r="Y343" s="181"/>
      <c r="Z343" s="181"/>
      <c r="AA343" s="181"/>
      <c r="AB343" s="181"/>
      <c r="AC343" s="181"/>
      <c r="AD343" s="181"/>
      <c r="AE343" s="181"/>
      <c r="AF343" s="181"/>
      <c r="AG343" s="181"/>
      <c r="AH343" s="182"/>
      <c r="AI343" s="27"/>
    </row>
    <row r="344" spans="1:35" ht="15" customHeight="1" thickTop="1" thickBot="1">
      <c r="A344" s="26"/>
      <c r="B344" s="458"/>
      <c r="C344" s="459"/>
      <c r="D344" s="459"/>
      <c r="E344" s="459"/>
      <c r="F344" s="459"/>
      <c r="G344" s="460"/>
      <c r="H344" s="183"/>
      <c r="I344" s="9"/>
      <c r="J344" s="184" t="s">
        <v>99</v>
      </c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72"/>
      <c r="V344" s="427"/>
      <c r="W344" s="428"/>
      <c r="X344" s="428"/>
      <c r="Y344" s="428"/>
      <c r="Z344" s="428"/>
      <c r="AA344" s="428"/>
      <c r="AB344" s="428"/>
      <c r="AC344" s="428"/>
      <c r="AD344" s="428"/>
      <c r="AE344" s="428"/>
      <c r="AF344" s="428"/>
      <c r="AG344" s="429"/>
      <c r="AH344" s="174"/>
      <c r="AI344" s="27"/>
    </row>
    <row r="345" spans="1:35" ht="15" customHeight="1" thickTop="1" thickBot="1">
      <c r="A345" s="26"/>
      <c r="B345" s="458"/>
      <c r="C345" s="459"/>
      <c r="D345" s="459"/>
      <c r="E345" s="459"/>
      <c r="F345" s="459"/>
      <c r="G345" s="460"/>
      <c r="H345" s="172"/>
      <c r="I345" s="9"/>
      <c r="J345" s="184" t="s">
        <v>119</v>
      </c>
      <c r="K345" s="183"/>
      <c r="L345" s="183"/>
      <c r="M345" s="183"/>
      <c r="N345" s="183"/>
      <c r="O345" s="183"/>
      <c r="P345" s="183"/>
      <c r="Q345" s="183"/>
      <c r="R345" s="183"/>
      <c r="S345" s="183"/>
      <c r="T345" s="174"/>
      <c r="U345" s="172"/>
      <c r="V345" s="430"/>
      <c r="W345" s="431"/>
      <c r="X345" s="431"/>
      <c r="Y345" s="431"/>
      <c r="Z345" s="431"/>
      <c r="AA345" s="431"/>
      <c r="AB345" s="431"/>
      <c r="AC345" s="431"/>
      <c r="AD345" s="431"/>
      <c r="AE345" s="431"/>
      <c r="AF345" s="431"/>
      <c r="AG345" s="432"/>
      <c r="AH345" s="174"/>
      <c r="AI345" s="27"/>
    </row>
    <row r="346" spans="1:35" ht="15" customHeight="1" thickTop="1" thickBot="1">
      <c r="A346" s="26"/>
      <c r="B346" s="458"/>
      <c r="C346" s="459"/>
      <c r="D346" s="459"/>
      <c r="E346" s="459"/>
      <c r="F346" s="459"/>
      <c r="G346" s="460"/>
      <c r="H346" s="172"/>
      <c r="I346" s="9"/>
      <c r="J346" s="184" t="s">
        <v>100</v>
      </c>
      <c r="K346" s="183"/>
      <c r="L346" s="183"/>
      <c r="M346" s="183"/>
      <c r="N346" s="183"/>
      <c r="O346" s="183"/>
      <c r="P346" s="183"/>
      <c r="Q346" s="183"/>
      <c r="R346" s="183"/>
      <c r="S346" s="183"/>
      <c r="T346" s="174"/>
      <c r="U346" s="172"/>
      <c r="V346" s="430"/>
      <c r="W346" s="431"/>
      <c r="X346" s="431"/>
      <c r="Y346" s="431"/>
      <c r="Z346" s="431"/>
      <c r="AA346" s="431"/>
      <c r="AB346" s="431"/>
      <c r="AC346" s="431"/>
      <c r="AD346" s="431"/>
      <c r="AE346" s="431"/>
      <c r="AF346" s="431"/>
      <c r="AG346" s="432"/>
      <c r="AH346" s="174"/>
      <c r="AI346" s="27"/>
    </row>
    <row r="347" spans="1:35" ht="15" customHeight="1" thickTop="1" thickBot="1">
      <c r="A347" s="26"/>
      <c r="B347" s="458"/>
      <c r="C347" s="459"/>
      <c r="D347" s="459"/>
      <c r="E347" s="459"/>
      <c r="F347" s="459"/>
      <c r="G347" s="460"/>
      <c r="H347" s="172"/>
      <c r="I347" s="9"/>
      <c r="J347" s="184" t="s">
        <v>85</v>
      </c>
      <c r="K347" s="183"/>
      <c r="L347" s="403"/>
      <c r="M347" s="404"/>
      <c r="N347" s="404"/>
      <c r="O347" s="404"/>
      <c r="P347" s="404"/>
      <c r="Q347" s="404"/>
      <c r="R347" s="404"/>
      <c r="S347" s="405"/>
      <c r="T347" s="174"/>
      <c r="U347" s="172"/>
      <c r="V347" s="430"/>
      <c r="W347" s="431"/>
      <c r="X347" s="431"/>
      <c r="Y347" s="431"/>
      <c r="Z347" s="431"/>
      <c r="AA347" s="431"/>
      <c r="AB347" s="431"/>
      <c r="AC347" s="431"/>
      <c r="AD347" s="431"/>
      <c r="AE347" s="431"/>
      <c r="AF347" s="431"/>
      <c r="AG347" s="432"/>
      <c r="AH347" s="174"/>
      <c r="AI347" s="27"/>
    </row>
    <row r="348" spans="1:35" ht="15" customHeight="1" thickTop="1">
      <c r="A348" s="26"/>
      <c r="B348" s="458"/>
      <c r="C348" s="459"/>
      <c r="D348" s="459"/>
      <c r="E348" s="459"/>
      <c r="F348" s="459"/>
      <c r="G348" s="460"/>
      <c r="H348" s="172"/>
      <c r="I348" s="183"/>
      <c r="J348" s="183"/>
      <c r="K348" s="183"/>
      <c r="L348" s="409"/>
      <c r="M348" s="410"/>
      <c r="N348" s="410"/>
      <c r="O348" s="410"/>
      <c r="P348" s="410"/>
      <c r="Q348" s="410"/>
      <c r="R348" s="410"/>
      <c r="S348" s="411"/>
      <c r="T348" s="174"/>
      <c r="U348" s="172"/>
      <c r="V348" s="433"/>
      <c r="W348" s="434"/>
      <c r="X348" s="434"/>
      <c r="Y348" s="434"/>
      <c r="Z348" s="434"/>
      <c r="AA348" s="434"/>
      <c r="AB348" s="434"/>
      <c r="AC348" s="434"/>
      <c r="AD348" s="434"/>
      <c r="AE348" s="434"/>
      <c r="AF348" s="434"/>
      <c r="AG348" s="435"/>
      <c r="AH348" s="174"/>
      <c r="AI348" s="27"/>
    </row>
    <row r="349" spans="1:35" ht="15" customHeight="1">
      <c r="A349" s="26"/>
      <c r="B349" s="461"/>
      <c r="C349" s="462"/>
      <c r="D349" s="462"/>
      <c r="E349" s="462"/>
      <c r="F349" s="462"/>
      <c r="G349" s="463"/>
      <c r="H349" s="175"/>
      <c r="I349" s="176"/>
      <c r="J349" s="176"/>
      <c r="K349" s="176"/>
      <c r="L349" s="176"/>
      <c r="M349" s="176"/>
      <c r="N349" s="176"/>
      <c r="O349" s="176"/>
      <c r="P349" s="176"/>
      <c r="Q349" s="176"/>
      <c r="R349" s="176"/>
      <c r="S349" s="176"/>
      <c r="T349" s="177"/>
      <c r="U349" s="175"/>
      <c r="V349" s="176"/>
      <c r="W349" s="176"/>
      <c r="X349" s="176"/>
      <c r="Y349" s="176"/>
      <c r="Z349" s="176"/>
      <c r="AA349" s="176"/>
      <c r="AB349" s="176"/>
      <c r="AC349" s="176"/>
      <c r="AD349" s="176"/>
      <c r="AE349" s="176"/>
      <c r="AF349" s="176"/>
      <c r="AG349" s="176"/>
      <c r="AH349" s="177"/>
      <c r="AI349" s="27"/>
    </row>
    <row r="350" spans="1:35" ht="15" customHeight="1" thickBot="1">
      <c r="A350" s="28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30"/>
    </row>
  </sheetData>
  <sheetProtection sheet="1"/>
  <mergeCells count="167">
    <mergeCell ref="B311:G314"/>
    <mergeCell ref="L312:S313"/>
    <mergeCell ref="L306:S307"/>
    <mergeCell ref="B285:G290"/>
    <mergeCell ref="L288:S289"/>
    <mergeCell ref="B291:G296"/>
    <mergeCell ref="L294:S295"/>
    <mergeCell ref="B297:G302"/>
    <mergeCell ref="L300:S301"/>
    <mergeCell ref="B303:G308"/>
    <mergeCell ref="B309:G310"/>
    <mergeCell ref="B63:G64"/>
    <mergeCell ref="I64:K65"/>
    <mergeCell ref="L64:S65"/>
    <mergeCell ref="B271:G272"/>
    <mergeCell ref="H228:T228"/>
    <mergeCell ref="B201:G207"/>
    <mergeCell ref="L205:S206"/>
    <mergeCell ref="B273:G277"/>
    <mergeCell ref="L275:S276"/>
    <mergeCell ref="B229:G235"/>
    <mergeCell ref="L233:S234"/>
    <mergeCell ref="B236:G242"/>
    <mergeCell ref="L240:S241"/>
    <mergeCell ref="L163:S164"/>
    <mergeCell ref="B166:G172"/>
    <mergeCell ref="L170:S171"/>
    <mergeCell ref="B152:G158"/>
    <mergeCell ref="L156:S157"/>
    <mergeCell ref="L82:S83"/>
    <mergeCell ref="L75:S76"/>
    <mergeCell ref="B78:G84"/>
    <mergeCell ref="H200:T200"/>
    <mergeCell ref="B135:G140"/>
    <mergeCell ref="L138:S139"/>
    <mergeCell ref="H284:T284"/>
    <mergeCell ref="U284:AH284"/>
    <mergeCell ref="V272:AG276"/>
    <mergeCell ref="B257:G263"/>
    <mergeCell ref="L261:S262"/>
    <mergeCell ref="B264:G270"/>
    <mergeCell ref="L268:S269"/>
    <mergeCell ref="B243:G249"/>
    <mergeCell ref="L247:S248"/>
    <mergeCell ref="B250:G256"/>
    <mergeCell ref="L254:S255"/>
    <mergeCell ref="V244:AG248"/>
    <mergeCell ref="V251:AG255"/>
    <mergeCell ref="V230:AG234"/>
    <mergeCell ref="V237:AG241"/>
    <mergeCell ref="L212:S213"/>
    <mergeCell ref="V202:AG206"/>
    <mergeCell ref="V209:AG213"/>
    <mergeCell ref="B173:G179"/>
    <mergeCell ref="L177:S178"/>
    <mergeCell ref="B180:G186"/>
    <mergeCell ref="L184:S185"/>
    <mergeCell ref="V174:AG178"/>
    <mergeCell ref="V181:AG185"/>
    <mergeCell ref="B208:G214"/>
    <mergeCell ref="U200:AH200"/>
    <mergeCell ref="V188:AG192"/>
    <mergeCell ref="L191:S192"/>
    <mergeCell ref="B187:G188"/>
    <mergeCell ref="B189:G193"/>
    <mergeCell ref="L53:S54"/>
    <mergeCell ref="B56:G62"/>
    <mergeCell ref="L60:S61"/>
    <mergeCell ref="V50:AG54"/>
    <mergeCell ref="V57:AG61"/>
    <mergeCell ref="U70:AH70"/>
    <mergeCell ref="V100:AG104"/>
    <mergeCell ref="V153:AG157"/>
    <mergeCell ref="H113:T113"/>
    <mergeCell ref="U113:AH113"/>
    <mergeCell ref="B114:G120"/>
    <mergeCell ref="L118:S119"/>
    <mergeCell ref="V122:AG127"/>
    <mergeCell ref="B106:G107"/>
    <mergeCell ref="B99:G105"/>
    <mergeCell ref="L103:S104"/>
    <mergeCell ref="H151:T151"/>
    <mergeCell ref="U151:AH151"/>
    <mergeCell ref="B121:G128"/>
    <mergeCell ref="L126:S127"/>
    <mergeCell ref="V115:AG119"/>
    <mergeCell ref="B129:G134"/>
    <mergeCell ref="V130:AG133"/>
    <mergeCell ref="L132:S133"/>
    <mergeCell ref="H11:T11"/>
    <mergeCell ref="U11:AH11"/>
    <mergeCell ref="B12:G18"/>
    <mergeCell ref="L16:S17"/>
    <mergeCell ref="V13:AG17"/>
    <mergeCell ref="O23:P26"/>
    <mergeCell ref="V286:AG289"/>
    <mergeCell ref="V292:AG295"/>
    <mergeCell ref="V298:AG301"/>
    <mergeCell ref="J70:T70"/>
    <mergeCell ref="B71:G77"/>
    <mergeCell ref="V72:AG76"/>
    <mergeCell ref="L39:S40"/>
    <mergeCell ref="B38:G39"/>
    <mergeCell ref="I39:K40"/>
    <mergeCell ref="V39:AG40"/>
    <mergeCell ref="B40:G41"/>
    <mergeCell ref="B19:G29"/>
    <mergeCell ref="Q23:S26"/>
    <mergeCell ref="M27:S28"/>
    <mergeCell ref="B30:G37"/>
    <mergeCell ref="H48:T48"/>
    <mergeCell ref="U48:AH48"/>
    <mergeCell ref="B49:G55"/>
    <mergeCell ref="B92:G98"/>
    <mergeCell ref="L96:S97"/>
    <mergeCell ref="V86:AG90"/>
    <mergeCell ref="V93:AG97"/>
    <mergeCell ref="B215:G216"/>
    <mergeCell ref="V216:AG220"/>
    <mergeCell ref="B217:G221"/>
    <mergeCell ref="L219:S220"/>
    <mergeCell ref="I107:K108"/>
    <mergeCell ref="L107:S108"/>
    <mergeCell ref="V107:AG108"/>
    <mergeCell ref="B108:G109"/>
    <mergeCell ref="B141:G142"/>
    <mergeCell ref="I142:K143"/>
    <mergeCell ref="V136:AG139"/>
    <mergeCell ref="B159:G165"/>
    <mergeCell ref="V160:AG164"/>
    <mergeCell ref="V167:AG171"/>
    <mergeCell ref="B321:G321"/>
    <mergeCell ref="H321:T321"/>
    <mergeCell ref="U321:AH321"/>
    <mergeCell ref="L142:S143"/>
    <mergeCell ref="V142:AG143"/>
    <mergeCell ref="B143:G144"/>
    <mergeCell ref="D4:S4"/>
    <mergeCell ref="T4:AI4"/>
    <mergeCell ref="D5:S5"/>
    <mergeCell ref="T5:AI5"/>
    <mergeCell ref="V64:AG65"/>
    <mergeCell ref="L35:S36"/>
    <mergeCell ref="V20:AG28"/>
    <mergeCell ref="V31:AG36"/>
    <mergeCell ref="B65:G66"/>
    <mergeCell ref="B11:G11"/>
    <mergeCell ref="V304:AG307"/>
    <mergeCell ref="V310:AG313"/>
    <mergeCell ref="U228:AH228"/>
    <mergeCell ref="V265:AG269"/>
    <mergeCell ref="V258:AG262"/>
    <mergeCell ref="V79:AG83"/>
    <mergeCell ref="B85:G91"/>
    <mergeCell ref="L89:S90"/>
    <mergeCell ref="B343:G349"/>
    <mergeCell ref="V344:AG348"/>
    <mergeCell ref="L347:S348"/>
    <mergeCell ref="B322:G328"/>
    <mergeCell ref="V323:AG327"/>
    <mergeCell ref="L326:S327"/>
    <mergeCell ref="B329:G335"/>
    <mergeCell ref="V330:AG334"/>
    <mergeCell ref="L333:S334"/>
    <mergeCell ref="B336:G342"/>
    <mergeCell ref="V337:AG341"/>
    <mergeCell ref="L340:S341"/>
  </mergeCells>
  <conditionalFormatting sqref="J23:J27">
    <cfRule type="expression" dxfId="23" priority="62" stopIfTrue="1">
      <formula>$I$21=""</formula>
    </cfRule>
  </conditionalFormatting>
  <conditionalFormatting sqref="L16:S17 L35:S36 L53:S54 L60:S61 L75:S76 L82:S83 L89:S90 L96:S97 L103:S104 L118:S119 L126:S127 L156:S157 L163:S164 L170:S171 L177:S178 L184:S185 L205:S206 L212:S213 L219:S220 L233:S234 L240:S241 L247:S248 L254:S255 L261:S262 L268:S269 L275:S276 L288:S289 L294:S295 L300:S301 L306:S307 L312:S313">
    <cfRule type="expression" dxfId="22" priority="61" stopIfTrue="1">
      <formula>I16=""</formula>
    </cfRule>
  </conditionalFormatting>
  <conditionalFormatting sqref="L39:S40 L64:S65 L107:S108">
    <cfRule type="expression" dxfId="21" priority="16" stopIfTrue="1">
      <formula>B40=""</formula>
    </cfRule>
  </conditionalFormatting>
  <conditionalFormatting sqref="L132:S133">
    <cfRule type="expression" dxfId="20" priority="4" stopIfTrue="1">
      <formula>I132=""</formula>
    </cfRule>
  </conditionalFormatting>
  <conditionalFormatting sqref="L138:S139">
    <cfRule type="expression" dxfId="19" priority="3" stopIfTrue="1">
      <formula>I138=""</formula>
    </cfRule>
  </conditionalFormatting>
  <conditionalFormatting sqref="L142:S143">
    <cfRule type="expression" dxfId="18" priority="1" stopIfTrue="1">
      <formula>B143=""</formula>
    </cfRule>
  </conditionalFormatting>
  <conditionalFormatting sqref="L191:S192">
    <cfRule type="expression" dxfId="17" priority="2" stopIfTrue="1">
      <formula>I191=""</formula>
    </cfRule>
  </conditionalFormatting>
  <conditionalFormatting sqref="L326:S327">
    <cfRule type="expression" dxfId="16" priority="8" stopIfTrue="1">
      <formula>I326=""</formula>
    </cfRule>
  </conditionalFormatting>
  <conditionalFormatting sqref="L333:S334">
    <cfRule type="expression" dxfId="15" priority="7" stopIfTrue="1">
      <formula>I333=""</formula>
    </cfRule>
  </conditionalFormatting>
  <conditionalFormatting sqref="L340:S341">
    <cfRule type="expression" dxfId="14" priority="6" stopIfTrue="1">
      <formula>I340=""</formula>
    </cfRule>
  </conditionalFormatting>
  <conditionalFormatting sqref="L347:S348">
    <cfRule type="expression" dxfId="13" priority="5" stopIfTrue="1">
      <formula>I347=""</formula>
    </cfRule>
  </conditionalFormatting>
  <conditionalFormatting sqref="M27:S28">
    <cfRule type="expression" dxfId="12" priority="17" stopIfTrue="1">
      <formula>$J$27=""</formula>
    </cfRule>
  </conditionalFormatting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picture r:id="rId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J26"/>
  <sheetViews>
    <sheetView workbookViewId="0">
      <pane ySplit="5" topLeftCell="A6" activePane="bottomLeft" state="frozen"/>
      <selection pane="bottomLeft"/>
    </sheetView>
  </sheetViews>
  <sheetFormatPr defaultColWidth="2.85546875" defaultRowHeight="15" customHeight="1"/>
  <cols>
    <col min="1" max="16384" width="2.85546875" style="1"/>
  </cols>
  <sheetData>
    <row r="1" spans="1:36" ht="15" customHeight="1">
      <c r="A1" s="3" t="str">
        <f>Stampa!J2 &amp; " " &amp; Stampa!J3</f>
        <v>Istituto Comprensivo Statale Pietrasanta 2</v>
      </c>
      <c r="AI1" s="4" t="str">
        <f>Stampa!J37 &amp; " " &amp; Stampa!J38</f>
        <v xml:space="preserve">Scuola Statale  </v>
      </c>
    </row>
    <row r="2" spans="1:36" ht="22.5" customHeight="1">
      <c r="R2" s="19" t="s">
        <v>179</v>
      </c>
    </row>
    <row r="4" spans="1:36" ht="15" customHeight="1">
      <c r="C4" s="2" t="str">
        <f>IF(Modulo!AH4="F","Alunna","Alunno")</f>
        <v>Alunno</v>
      </c>
      <c r="D4" s="343" t="str">
        <f>IF(HOME!D4&lt;&gt;"",HOME!D4,"")</f>
        <v/>
      </c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5"/>
      <c r="T4" s="343" t="str">
        <f>IF(HOME!R4&lt;&gt;"",HOME!R4,"")</f>
        <v/>
      </c>
      <c r="U4" s="344"/>
      <c r="V4" s="344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5"/>
    </row>
    <row r="5" spans="1:36" ht="15" customHeight="1">
      <c r="D5" s="441" t="s">
        <v>4</v>
      </c>
      <c r="E5" s="441"/>
      <c r="F5" s="441"/>
      <c r="G5" s="441"/>
      <c r="H5" s="441"/>
      <c r="I5" s="441"/>
      <c r="J5" s="441"/>
      <c r="K5" s="441"/>
      <c r="L5" s="441"/>
      <c r="M5" s="441"/>
      <c r="N5" s="441"/>
      <c r="O5" s="441"/>
      <c r="P5" s="441"/>
      <c r="Q5" s="441"/>
      <c r="R5" s="441"/>
      <c r="S5" s="441"/>
      <c r="T5" s="441" t="s">
        <v>5</v>
      </c>
      <c r="U5" s="441"/>
      <c r="V5" s="441"/>
      <c r="W5" s="441"/>
      <c r="X5" s="441"/>
      <c r="Y5" s="441"/>
      <c r="Z5" s="441"/>
      <c r="AA5" s="441"/>
      <c r="AB5" s="441"/>
      <c r="AC5" s="441"/>
      <c r="AD5" s="441"/>
      <c r="AE5" s="441"/>
      <c r="AF5" s="441"/>
      <c r="AG5" s="441"/>
      <c r="AH5" s="441"/>
      <c r="AI5" s="441"/>
    </row>
    <row r="6" spans="1:36" ht="7.5" customHeight="1"/>
    <row r="9" spans="1:36" ht="15" customHeight="1" thickBot="1">
      <c r="A9" s="35" t="s">
        <v>178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</row>
    <row r="10" spans="1:36" ht="15" customHeight="1">
      <c r="A10" s="3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5"/>
    </row>
    <row r="11" spans="1:36" ht="15" customHeight="1">
      <c r="A11" s="26"/>
      <c r="B11" s="440" t="s">
        <v>156</v>
      </c>
      <c r="C11" s="440"/>
      <c r="D11" s="440"/>
      <c r="E11" s="440"/>
      <c r="F11" s="440"/>
      <c r="G11" s="440"/>
      <c r="H11" s="440"/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 t="s">
        <v>163</v>
      </c>
      <c r="T11" s="440"/>
      <c r="U11" s="440"/>
      <c r="V11" s="440"/>
      <c r="W11" s="440"/>
      <c r="X11" s="440"/>
      <c r="Y11" s="440"/>
      <c r="Z11" s="440"/>
      <c r="AA11" s="440"/>
      <c r="AB11" s="440"/>
      <c r="AC11" s="440"/>
      <c r="AD11" s="440"/>
      <c r="AE11" s="440"/>
      <c r="AF11" s="440"/>
      <c r="AG11" s="440"/>
      <c r="AH11" s="440"/>
      <c r="AI11" s="440"/>
      <c r="AJ11" s="27"/>
    </row>
    <row r="12" spans="1:36" ht="15" customHeight="1">
      <c r="A12" s="26"/>
      <c r="B12" s="192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9"/>
      <c r="N12" s="179"/>
      <c r="O12" s="179"/>
      <c r="P12" s="179"/>
      <c r="Q12" s="179"/>
      <c r="R12" s="179"/>
      <c r="S12" s="180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2"/>
      <c r="AJ12" s="27"/>
    </row>
    <row r="13" spans="1:36" ht="15" customHeight="1">
      <c r="A13" s="26"/>
      <c r="B13" s="172"/>
      <c r="C13" s="427"/>
      <c r="D13" s="428"/>
      <c r="E13" s="428"/>
      <c r="F13" s="428"/>
      <c r="G13" s="428"/>
      <c r="H13" s="428"/>
      <c r="I13" s="428"/>
      <c r="J13" s="428"/>
      <c r="K13" s="428"/>
      <c r="L13" s="428"/>
      <c r="M13" s="428"/>
      <c r="N13" s="428"/>
      <c r="O13" s="428"/>
      <c r="P13" s="428"/>
      <c r="Q13" s="429"/>
      <c r="R13" s="183"/>
      <c r="S13" s="172"/>
      <c r="T13" s="427"/>
      <c r="U13" s="428"/>
      <c r="V13" s="428"/>
      <c r="W13" s="428"/>
      <c r="X13" s="428"/>
      <c r="Y13" s="428"/>
      <c r="Z13" s="428"/>
      <c r="AA13" s="428"/>
      <c r="AB13" s="428"/>
      <c r="AC13" s="428"/>
      <c r="AD13" s="428"/>
      <c r="AE13" s="428"/>
      <c r="AF13" s="428"/>
      <c r="AG13" s="428"/>
      <c r="AH13" s="429"/>
      <c r="AI13" s="174"/>
      <c r="AJ13" s="27"/>
    </row>
    <row r="14" spans="1:36" ht="15" customHeight="1">
      <c r="A14" s="26"/>
      <c r="B14" s="172"/>
      <c r="C14" s="430"/>
      <c r="D14" s="431"/>
      <c r="E14" s="431"/>
      <c r="F14" s="431"/>
      <c r="G14" s="431"/>
      <c r="H14" s="431"/>
      <c r="I14" s="431"/>
      <c r="J14" s="431"/>
      <c r="K14" s="431"/>
      <c r="L14" s="431"/>
      <c r="M14" s="431"/>
      <c r="N14" s="431"/>
      <c r="O14" s="431"/>
      <c r="P14" s="431"/>
      <c r="Q14" s="432"/>
      <c r="R14" s="174"/>
      <c r="S14" s="172"/>
      <c r="T14" s="430"/>
      <c r="U14" s="431"/>
      <c r="V14" s="431"/>
      <c r="W14" s="431"/>
      <c r="X14" s="431"/>
      <c r="Y14" s="431"/>
      <c r="Z14" s="431"/>
      <c r="AA14" s="431"/>
      <c r="AB14" s="431"/>
      <c r="AC14" s="431"/>
      <c r="AD14" s="431"/>
      <c r="AE14" s="431"/>
      <c r="AF14" s="431"/>
      <c r="AG14" s="431"/>
      <c r="AH14" s="432"/>
      <c r="AI14" s="174"/>
      <c r="AJ14" s="27"/>
    </row>
    <row r="15" spans="1:36" ht="15" customHeight="1">
      <c r="A15" s="26"/>
      <c r="B15" s="172"/>
      <c r="C15" s="430"/>
      <c r="D15" s="431"/>
      <c r="E15" s="431"/>
      <c r="F15" s="431"/>
      <c r="G15" s="431"/>
      <c r="H15" s="431"/>
      <c r="I15" s="431"/>
      <c r="J15" s="431"/>
      <c r="K15" s="431"/>
      <c r="L15" s="431"/>
      <c r="M15" s="431"/>
      <c r="N15" s="431"/>
      <c r="O15" s="431"/>
      <c r="P15" s="431"/>
      <c r="Q15" s="432"/>
      <c r="R15" s="174"/>
      <c r="S15" s="172"/>
      <c r="T15" s="430"/>
      <c r="U15" s="431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  <c r="AF15" s="431"/>
      <c r="AG15" s="431"/>
      <c r="AH15" s="432"/>
      <c r="AI15" s="174"/>
      <c r="AJ15" s="27"/>
    </row>
    <row r="16" spans="1:36" ht="15" customHeight="1">
      <c r="A16" s="26"/>
      <c r="B16" s="172"/>
      <c r="C16" s="430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31"/>
      <c r="O16" s="431"/>
      <c r="P16" s="431"/>
      <c r="Q16" s="432"/>
      <c r="R16" s="174"/>
      <c r="S16" s="172"/>
      <c r="T16" s="430"/>
      <c r="U16" s="431"/>
      <c r="V16" s="431"/>
      <c r="W16" s="431"/>
      <c r="X16" s="431"/>
      <c r="Y16" s="431"/>
      <c r="Z16" s="431"/>
      <c r="AA16" s="431"/>
      <c r="AB16" s="431"/>
      <c r="AC16" s="431"/>
      <c r="AD16" s="431"/>
      <c r="AE16" s="431"/>
      <c r="AF16" s="431"/>
      <c r="AG16" s="431"/>
      <c r="AH16" s="432"/>
      <c r="AI16" s="174"/>
      <c r="AJ16" s="27"/>
    </row>
    <row r="17" spans="1:36" ht="15" customHeight="1">
      <c r="A17" s="26"/>
      <c r="B17" s="172"/>
      <c r="C17" s="430"/>
      <c r="D17" s="431"/>
      <c r="E17" s="431"/>
      <c r="F17" s="431"/>
      <c r="G17" s="431"/>
      <c r="H17" s="431"/>
      <c r="I17" s="431"/>
      <c r="J17" s="431"/>
      <c r="K17" s="431"/>
      <c r="L17" s="431"/>
      <c r="M17" s="431"/>
      <c r="N17" s="431"/>
      <c r="O17" s="431"/>
      <c r="P17" s="431"/>
      <c r="Q17" s="432"/>
      <c r="R17" s="174"/>
      <c r="S17" s="172"/>
      <c r="T17" s="430"/>
      <c r="U17" s="431"/>
      <c r="V17" s="431"/>
      <c r="W17" s="431"/>
      <c r="X17" s="431"/>
      <c r="Y17" s="431"/>
      <c r="Z17" s="431"/>
      <c r="AA17" s="431"/>
      <c r="AB17" s="431"/>
      <c r="AC17" s="431"/>
      <c r="AD17" s="431"/>
      <c r="AE17" s="431"/>
      <c r="AF17" s="431"/>
      <c r="AG17" s="431"/>
      <c r="AH17" s="432"/>
      <c r="AI17" s="174"/>
      <c r="AJ17" s="27"/>
    </row>
    <row r="18" spans="1:36" ht="15" customHeight="1">
      <c r="A18" s="26"/>
      <c r="B18" s="172"/>
      <c r="C18" s="430"/>
      <c r="D18" s="431"/>
      <c r="E18" s="431"/>
      <c r="F18" s="431"/>
      <c r="G18" s="431"/>
      <c r="H18" s="431"/>
      <c r="I18" s="431"/>
      <c r="J18" s="431"/>
      <c r="K18" s="431"/>
      <c r="L18" s="431"/>
      <c r="M18" s="431"/>
      <c r="N18" s="431"/>
      <c r="O18" s="431"/>
      <c r="P18" s="431"/>
      <c r="Q18" s="432"/>
      <c r="R18" s="174"/>
      <c r="S18" s="172"/>
      <c r="T18" s="430"/>
      <c r="U18" s="431"/>
      <c r="V18" s="431"/>
      <c r="W18" s="431"/>
      <c r="X18" s="431"/>
      <c r="Y18" s="431"/>
      <c r="Z18" s="431"/>
      <c r="AA18" s="431"/>
      <c r="AB18" s="431"/>
      <c r="AC18" s="431"/>
      <c r="AD18" s="431"/>
      <c r="AE18" s="431"/>
      <c r="AF18" s="431"/>
      <c r="AG18" s="431"/>
      <c r="AH18" s="432"/>
      <c r="AI18" s="174"/>
      <c r="AJ18" s="27"/>
    </row>
    <row r="19" spans="1:36" ht="15" customHeight="1">
      <c r="A19" s="26"/>
      <c r="B19" s="172"/>
      <c r="C19" s="430"/>
      <c r="D19" s="431"/>
      <c r="E19" s="431"/>
      <c r="F19" s="431"/>
      <c r="G19" s="431"/>
      <c r="H19" s="431"/>
      <c r="I19" s="431"/>
      <c r="J19" s="431"/>
      <c r="K19" s="431"/>
      <c r="L19" s="431"/>
      <c r="M19" s="431"/>
      <c r="N19" s="431"/>
      <c r="O19" s="431"/>
      <c r="P19" s="431"/>
      <c r="Q19" s="432"/>
      <c r="R19" s="174"/>
      <c r="S19" s="172"/>
      <c r="T19" s="430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2"/>
      <c r="AI19" s="174"/>
      <c r="AJ19" s="27"/>
    </row>
    <row r="20" spans="1:36" ht="15" customHeight="1">
      <c r="A20" s="26"/>
      <c r="B20" s="172"/>
      <c r="C20" s="430"/>
      <c r="D20" s="431"/>
      <c r="E20" s="431"/>
      <c r="F20" s="431"/>
      <c r="G20" s="431"/>
      <c r="H20" s="431"/>
      <c r="I20" s="431"/>
      <c r="J20" s="431"/>
      <c r="K20" s="431"/>
      <c r="L20" s="431"/>
      <c r="M20" s="431"/>
      <c r="N20" s="431"/>
      <c r="O20" s="431"/>
      <c r="P20" s="431"/>
      <c r="Q20" s="432"/>
      <c r="R20" s="174"/>
      <c r="S20" s="172"/>
      <c r="T20" s="430"/>
      <c r="U20" s="431"/>
      <c r="V20" s="431"/>
      <c r="W20" s="431"/>
      <c r="X20" s="431"/>
      <c r="Y20" s="431"/>
      <c r="Z20" s="431"/>
      <c r="AA20" s="431"/>
      <c r="AB20" s="431"/>
      <c r="AC20" s="431"/>
      <c r="AD20" s="431"/>
      <c r="AE20" s="431"/>
      <c r="AF20" s="431"/>
      <c r="AG20" s="431"/>
      <c r="AH20" s="432"/>
      <c r="AI20" s="174"/>
      <c r="AJ20" s="27"/>
    </row>
    <row r="21" spans="1:36" ht="15" customHeight="1">
      <c r="A21" s="26"/>
      <c r="B21" s="172"/>
      <c r="C21" s="430"/>
      <c r="D21" s="431"/>
      <c r="E21" s="431"/>
      <c r="F21" s="431"/>
      <c r="G21" s="431"/>
      <c r="H21" s="431"/>
      <c r="I21" s="431"/>
      <c r="J21" s="431"/>
      <c r="K21" s="431"/>
      <c r="L21" s="431"/>
      <c r="M21" s="431"/>
      <c r="N21" s="431"/>
      <c r="O21" s="431"/>
      <c r="P21" s="431"/>
      <c r="Q21" s="432"/>
      <c r="R21" s="174"/>
      <c r="S21" s="172"/>
      <c r="T21" s="430"/>
      <c r="U21" s="431"/>
      <c r="V21" s="431"/>
      <c r="W21" s="431"/>
      <c r="X21" s="431"/>
      <c r="Y21" s="431"/>
      <c r="Z21" s="431"/>
      <c r="AA21" s="431"/>
      <c r="AB21" s="431"/>
      <c r="AC21" s="431"/>
      <c r="AD21" s="431"/>
      <c r="AE21" s="431"/>
      <c r="AF21" s="431"/>
      <c r="AG21" s="431"/>
      <c r="AH21" s="432"/>
      <c r="AI21" s="174"/>
      <c r="AJ21" s="27"/>
    </row>
    <row r="22" spans="1:36" ht="15" customHeight="1">
      <c r="A22" s="26"/>
      <c r="B22" s="172"/>
      <c r="C22" s="430"/>
      <c r="D22" s="431"/>
      <c r="E22" s="431"/>
      <c r="F22" s="431"/>
      <c r="G22" s="431"/>
      <c r="H22" s="431"/>
      <c r="I22" s="431"/>
      <c r="J22" s="431"/>
      <c r="K22" s="431"/>
      <c r="L22" s="431"/>
      <c r="M22" s="431"/>
      <c r="N22" s="431"/>
      <c r="O22" s="431"/>
      <c r="P22" s="431"/>
      <c r="Q22" s="432"/>
      <c r="R22" s="174"/>
      <c r="S22" s="172"/>
      <c r="T22" s="430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31"/>
      <c r="AF22" s="431"/>
      <c r="AG22" s="431"/>
      <c r="AH22" s="432"/>
      <c r="AI22" s="174"/>
      <c r="AJ22" s="27"/>
    </row>
    <row r="23" spans="1:36" ht="15" customHeight="1">
      <c r="A23" s="26"/>
      <c r="B23" s="172"/>
      <c r="C23" s="430"/>
      <c r="D23" s="431"/>
      <c r="E23" s="431"/>
      <c r="F23" s="431"/>
      <c r="G23" s="431"/>
      <c r="H23" s="431"/>
      <c r="I23" s="431"/>
      <c r="J23" s="431"/>
      <c r="K23" s="431"/>
      <c r="L23" s="431"/>
      <c r="M23" s="431"/>
      <c r="N23" s="431"/>
      <c r="O23" s="431"/>
      <c r="P23" s="431"/>
      <c r="Q23" s="432"/>
      <c r="R23" s="174"/>
      <c r="S23" s="172"/>
      <c r="T23" s="430"/>
      <c r="U23" s="431"/>
      <c r="V23" s="431"/>
      <c r="W23" s="431"/>
      <c r="X23" s="431"/>
      <c r="Y23" s="431"/>
      <c r="Z23" s="431"/>
      <c r="AA23" s="431"/>
      <c r="AB23" s="431"/>
      <c r="AC23" s="431"/>
      <c r="AD23" s="431"/>
      <c r="AE23" s="431"/>
      <c r="AF23" s="431"/>
      <c r="AG23" s="431"/>
      <c r="AH23" s="432"/>
      <c r="AI23" s="174"/>
      <c r="AJ23" s="27"/>
    </row>
    <row r="24" spans="1:36" ht="15" customHeight="1">
      <c r="A24" s="26"/>
      <c r="B24" s="172"/>
      <c r="C24" s="433"/>
      <c r="D24" s="434"/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4"/>
      <c r="Q24" s="435"/>
      <c r="R24" s="174"/>
      <c r="S24" s="172"/>
      <c r="T24" s="433"/>
      <c r="U24" s="434"/>
      <c r="V24" s="434"/>
      <c r="W24" s="434"/>
      <c r="X24" s="434"/>
      <c r="Y24" s="434"/>
      <c r="Z24" s="434"/>
      <c r="AA24" s="434"/>
      <c r="AB24" s="434"/>
      <c r="AC24" s="434"/>
      <c r="AD24" s="434"/>
      <c r="AE24" s="434"/>
      <c r="AF24" s="434"/>
      <c r="AG24" s="434"/>
      <c r="AH24" s="435"/>
      <c r="AI24" s="174"/>
      <c r="AJ24" s="27"/>
    </row>
    <row r="25" spans="1:36" ht="15" customHeight="1">
      <c r="A25" s="26"/>
      <c r="B25" s="175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7"/>
      <c r="S25" s="175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7"/>
      <c r="AJ25" s="27"/>
    </row>
    <row r="26" spans="1:36" ht="15" customHeight="1" thickBot="1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30"/>
    </row>
  </sheetData>
  <sheetProtection sheet="1"/>
  <mergeCells count="8">
    <mergeCell ref="C13:Q24"/>
    <mergeCell ref="S11:AI11"/>
    <mergeCell ref="B11:R11"/>
    <mergeCell ref="T13:AH24"/>
    <mergeCell ref="D4:S4"/>
    <mergeCell ref="T4:AI4"/>
    <mergeCell ref="D5:S5"/>
    <mergeCell ref="T5:AI5"/>
  </mergeCells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J219"/>
  <sheetViews>
    <sheetView workbookViewId="0">
      <pane ySplit="6" topLeftCell="A232" activePane="bottomLeft" state="frozen"/>
      <selection pane="bottomLeft"/>
    </sheetView>
  </sheetViews>
  <sheetFormatPr defaultColWidth="2.85546875" defaultRowHeight="15" customHeight="1"/>
  <cols>
    <col min="1" max="16384" width="2.85546875" style="1"/>
  </cols>
  <sheetData>
    <row r="1" spans="1:35" ht="15" customHeight="1">
      <c r="A1" s="3" t="str">
        <f>Stampa!J2 &amp; " " &amp; Stampa!J3</f>
        <v>Istituto Comprensivo Statale Pietrasanta 2</v>
      </c>
      <c r="AI1" s="4" t="str">
        <f>Stampa!J37 &amp; " " &amp; Stampa!J38</f>
        <v xml:space="preserve">Scuola Statale  </v>
      </c>
    </row>
    <row r="2" spans="1:35" ht="22.5" customHeight="1">
      <c r="R2" s="19" t="s">
        <v>176</v>
      </c>
    </row>
    <row r="3" spans="1:35" ht="15" customHeight="1">
      <c r="R3" s="70" t="s">
        <v>199</v>
      </c>
    </row>
    <row r="4" spans="1:35" ht="15" customHeight="1">
      <c r="R4" s="70"/>
    </row>
    <row r="5" spans="1:35" ht="15" customHeight="1">
      <c r="C5" s="2" t="str">
        <f>IF(Modulo!AH4="F","Alunna","Alunno")</f>
        <v>Alunno</v>
      </c>
      <c r="D5" s="343" t="str">
        <f>IF(HOME!D4&lt;&gt;"",HOME!D4,"")</f>
        <v/>
      </c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5"/>
      <c r="T5" s="343" t="str">
        <f>IF(HOME!R4&lt;&gt;"",HOME!R4,"")</f>
        <v/>
      </c>
      <c r="U5" s="344"/>
      <c r="V5" s="344"/>
      <c r="W5" s="344"/>
      <c r="X5" s="344"/>
      <c r="Y5" s="344"/>
      <c r="Z5" s="344"/>
      <c r="AA5" s="344"/>
      <c r="AB5" s="344"/>
      <c r="AC5" s="344"/>
      <c r="AD5" s="344"/>
      <c r="AE5" s="344"/>
      <c r="AF5" s="344"/>
      <c r="AG5" s="344"/>
      <c r="AH5" s="344"/>
      <c r="AI5" s="345"/>
    </row>
    <row r="6" spans="1:35" ht="15" customHeight="1">
      <c r="D6" s="441" t="s">
        <v>4</v>
      </c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 t="s">
        <v>5</v>
      </c>
      <c r="U6" s="441"/>
      <c r="V6" s="441"/>
      <c r="W6" s="441"/>
      <c r="X6" s="441"/>
      <c r="Y6" s="441"/>
      <c r="Z6" s="441"/>
      <c r="AA6" s="441"/>
      <c r="AB6" s="441"/>
      <c r="AC6" s="441"/>
      <c r="AD6" s="441"/>
      <c r="AE6" s="441"/>
      <c r="AF6" s="441"/>
      <c r="AG6" s="441"/>
      <c r="AH6" s="441"/>
      <c r="AI6" s="441"/>
    </row>
    <row r="7" spans="1:35" ht="7.5" customHeight="1"/>
    <row r="10" spans="1:35" ht="15" customHeight="1" thickBot="1">
      <c r="A10" s="35" t="s">
        <v>187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ht="15" customHeight="1">
      <c r="A11" s="3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5"/>
    </row>
    <row r="12" spans="1:35" ht="15" customHeight="1" thickBot="1">
      <c r="A12" s="104"/>
      <c r="B12" s="77"/>
      <c r="C12" s="51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3"/>
      <c r="AI12" s="103"/>
    </row>
    <row r="13" spans="1:35" ht="15" customHeight="1" thickTop="1" thickBot="1">
      <c r="A13" s="104"/>
      <c r="B13" s="78"/>
      <c r="C13" s="9"/>
      <c r="D13" s="75"/>
      <c r="E13" s="512" t="s">
        <v>189</v>
      </c>
      <c r="F13" s="512"/>
      <c r="G13" s="512"/>
      <c r="H13" s="512"/>
      <c r="I13" s="512"/>
      <c r="J13" s="512"/>
      <c r="K13" s="512"/>
      <c r="L13" s="512"/>
      <c r="M13" s="512"/>
      <c r="N13" s="512"/>
      <c r="O13" s="512"/>
      <c r="P13" s="512"/>
      <c r="Q13" s="512"/>
      <c r="R13" s="512"/>
      <c r="S13" s="512"/>
      <c r="T13" s="512"/>
      <c r="U13" s="512"/>
      <c r="V13" s="512"/>
      <c r="W13" s="512"/>
      <c r="X13" s="512"/>
      <c r="Y13" s="512"/>
      <c r="Z13" s="512"/>
      <c r="AA13" s="512"/>
      <c r="AB13" s="512"/>
      <c r="AC13" s="512"/>
      <c r="AD13" s="512"/>
      <c r="AE13" s="512"/>
      <c r="AF13" s="512"/>
      <c r="AG13" s="512"/>
      <c r="AH13" s="513"/>
      <c r="AI13" s="103"/>
    </row>
    <row r="14" spans="1:35" ht="15" customHeight="1" thickTop="1">
      <c r="A14" s="104"/>
      <c r="B14" s="79"/>
      <c r="C14" s="47"/>
      <c r="D14" s="47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9"/>
      <c r="AI14" s="103"/>
    </row>
    <row r="15" spans="1:35" ht="15" customHeight="1" thickBot="1">
      <c r="A15" s="104"/>
      <c r="B15" s="80"/>
      <c r="C15" s="57"/>
      <c r="D15" s="57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9"/>
      <c r="AI15" s="103"/>
    </row>
    <row r="16" spans="1:35" ht="15" customHeight="1" thickTop="1" thickBot="1">
      <c r="A16" s="104"/>
      <c r="B16" s="81"/>
      <c r="C16" s="9"/>
      <c r="D16" s="76"/>
      <c r="E16" s="524" t="s">
        <v>297</v>
      </c>
      <c r="F16" s="524"/>
      <c r="G16" s="524"/>
      <c r="H16" s="524"/>
      <c r="I16" s="524"/>
      <c r="J16" s="524"/>
      <c r="K16" s="524"/>
      <c r="L16" s="524"/>
      <c r="M16" s="524"/>
      <c r="N16" s="524"/>
      <c r="O16" s="524"/>
      <c r="P16" s="524"/>
      <c r="Q16" s="524"/>
      <c r="R16" s="524"/>
      <c r="S16" s="524"/>
      <c r="T16" s="524"/>
      <c r="U16" s="524"/>
      <c r="V16" s="524"/>
      <c r="W16" s="524"/>
      <c r="X16" s="524"/>
      <c r="Y16" s="524"/>
      <c r="Z16" s="524"/>
      <c r="AA16" s="524"/>
      <c r="AB16" s="524"/>
      <c r="AC16" s="524"/>
      <c r="AD16" s="524"/>
      <c r="AE16" s="524"/>
      <c r="AF16" s="524"/>
      <c r="AG16" s="524"/>
      <c r="AH16" s="525"/>
      <c r="AI16" s="103"/>
    </row>
    <row r="17" spans="1:36" ht="15" customHeight="1" thickTop="1">
      <c r="A17" s="104"/>
      <c r="B17" s="82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50"/>
      <c r="AI17" s="103"/>
    </row>
    <row r="18" spans="1:36" s="6" customFormat="1" ht="15" customHeight="1" thickBot="1">
      <c r="A18" s="104"/>
      <c r="B18" s="83"/>
      <c r="C18" s="60"/>
      <c r="D18" s="60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2"/>
      <c r="AI18" s="103"/>
    </row>
    <row r="19" spans="1:36" s="6" customFormat="1" ht="15" customHeight="1" thickTop="1" thickBot="1">
      <c r="A19" s="104"/>
      <c r="B19" s="78"/>
      <c r="C19" s="9"/>
      <c r="D19" s="75"/>
      <c r="E19" s="512" t="s">
        <v>190</v>
      </c>
      <c r="F19" s="512"/>
      <c r="G19" s="512"/>
      <c r="H19" s="512"/>
      <c r="I19" s="512"/>
      <c r="J19" s="512"/>
      <c r="K19" s="512"/>
      <c r="L19" s="512"/>
      <c r="M19" s="512"/>
      <c r="N19" s="512"/>
      <c r="O19" s="512"/>
      <c r="P19" s="512"/>
      <c r="Q19" s="512"/>
      <c r="R19" s="512"/>
      <c r="S19" s="512"/>
      <c r="T19" s="512"/>
      <c r="U19" s="512"/>
      <c r="V19" s="512"/>
      <c r="W19" s="512"/>
      <c r="X19" s="512"/>
      <c r="Y19" s="512"/>
      <c r="Z19" s="512"/>
      <c r="AA19" s="512"/>
      <c r="AB19" s="512"/>
      <c r="AC19" s="512"/>
      <c r="AD19" s="512"/>
      <c r="AE19" s="512"/>
      <c r="AF19" s="512"/>
      <c r="AG19" s="512"/>
      <c r="AH19" s="513"/>
      <c r="AI19" s="103"/>
      <c r="AJ19" s="44"/>
    </row>
    <row r="20" spans="1:36" s="6" customFormat="1" ht="15" customHeight="1" thickTop="1">
      <c r="A20" s="104"/>
      <c r="B20" s="79"/>
      <c r="C20" s="47"/>
      <c r="D20" s="47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9"/>
      <c r="AI20" s="103"/>
    </row>
    <row r="21" spans="1:36" s="6" customFormat="1" ht="15" customHeight="1" thickBot="1">
      <c r="A21" s="104"/>
      <c r="B21" s="80"/>
      <c r="C21" s="57"/>
      <c r="D21" s="57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9"/>
      <c r="AI21" s="103"/>
    </row>
    <row r="22" spans="1:36" s="6" customFormat="1" ht="15" customHeight="1" thickTop="1" thickBot="1">
      <c r="A22" s="104"/>
      <c r="B22" s="81"/>
      <c r="C22" s="9"/>
      <c r="D22" s="76"/>
      <c r="E22" s="524" t="s">
        <v>191</v>
      </c>
      <c r="F22" s="524"/>
      <c r="G22" s="524"/>
      <c r="H22" s="524"/>
      <c r="I22" s="524"/>
      <c r="J22" s="524"/>
      <c r="K22" s="524"/>
      <c r="L22" s="524"/>
      <c r="M22" s="524"/>
      <c r="N22" s="524"/>
      <c r="O22" s="524"/>
      <c r="P22" s="524"/>
      <c r="Q22" s="524"/>
      <c r="R22" s="524"/>
      <c r="S22" s="524"/>
      <c r="T22" s="524"/>
      <c r="U22" s="524"/>
      <c r="V22" s="524"/>
      <c r="W22" s="524"/>
      <c r="X22" s="524"/>
      <c r="Y22" s="524"/>
      <c r="Z22" s="524"/>
      <c r="AA22" s="524"/>
      <c r="AB22" s="524"/>
      <c r="AC22" s="524"/>
      <c r="AD22" s="524"/>
      <c r="AE22" s="524"/>
      <c r="AF22" s="524"/>
      <c r="AG22" s="524"/>
      <c r="AH22" s="525"/>
      <c r="AI22" s="103"/>
      <c r="AJ22" s="44"/>
    </row>
    <row r="23" spans="1:36" s="6" customFormat="1" ht="15" customHeight="1" thickTop="1">
      <c r="A23" s="104"/>
      <c r="B23" s="82"/>
      <c r="C23" s="45"/>
      <c r="D23" s="45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50"/>
      <c r="AI23" s="103"/>
    </row>
    <row r="24" spans="1:36" s="6" customFormat="1" ht="15" customHeight="1" thickBot="1">
      <c r="A24" s="104"/>
      <c r="B24" s="83"/>
      <c r="C24" s="60"/>
      <c r="D24" s="60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2"/>
      <c r="AI24" s="103"/>
    </row>
    <row r="25" spans="1:36" s="6" customFormat="1" ht="15" customHeight="1" thickTop="1" thickBot="1">
      <c r="A25" s="104"/>
      <c r="B25" s="78"/>
      <c r="C25" s="9"/>
      <c r="D25" s="75"/>
      <c r="E25" s="512" t="s">
        <v>192</v>
      </c>
      <c r="F25" s="512"/>
      <c r="G25" s="512"/>
      <c r="H25" s="512"/>
      <c r="I25" s="512"/>
      <c r="J25" s="512"/>
      <c r="K25" s="512"/>
      <c r="L25" s="512"/>
      <c r="M25" s="512"/>
      <c r="N25" s="512"/>
      <c r="O25" s="512"/>
      <c r="P25" s="512"/>
      <c r="Q25" s="512"/>
      <c r="R25" s="512"/>
      <c r="S25" s="512"/>
      <c r="T25" s="512"/>
      <c r="U25" s="512"/>
      <c r="V25" s="512"/>
      <c r="W25" s="512"/>
      <c r="X25" s="512"/>
      <c r="Y25" s="512"/>
      <c r="Z25" s="512"/>
      <c r="AA25" s="512"/>
      <c r="AB25" s="512"/>
      <c r="AC25" s="512"/>
      <c r="AD25" s="512"/>
      <c r="AE25" s="512"/>
      <c r="AF25" s="512"/>
      <c r="AG25" s="512"/>
      <c r="AH25" s="513"/>
      <c r="AI25" s="103"/>
      <c r="AJ25" s="44"/>
    </row>
    <row r="26" spans="1:36" s="6" customFormat="1" ht="15" customHeight="1" thickTop="1">
      <c r="A26" s="104"/>
      <c r="B26" s="79"/>
      <c r="C26" s="47"/>
      <c r="D26" s="47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9"/>
      <c r="AI26" s="103"/>
    </row>
    <row r="27" spans="1:36" s="6" customFormat="1" ht="15" customHeight="1" thickBot="1">
      <c r="A27" s="104"/>
      <c r="B27" s="80"/>
      <c r="C27" s="57"/>
      <c r="D27" s="57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9"/>
      <c r="AI27" s="103"/>
    </row>
    <row r="28" spans="1:36" s="6" customFormat="1" ht="15" customHeight="1" thickTop="1" thickBot="1">
      <c r="A28" s="104"/>
      <c r="B28" s="81"/>
      <c r="C28" s="9"/>
      <c r="D28" s="76"/>
      <c r="E28" s="524" t="s">
        <v>193</v>
      </c>
      <c r="F28" s="524"/>
      <c r="G28" s="524"/>
      <c r="H28" s="524"/>
      <c r="I28" s="524"/>
      <c r="J28" s="524"/>
      <c r="K28" s="524"/>
      <c r="L28" s="524"/>
      <c r="M28" s="524"/>
      <c r="N28" s="524"/>
      <c r="O28" s="524"/>
      <c r="P28" s="524"/>
      <c r="Q28" s="524"/>
      <c r="R28" s="524"/>
      <c r="S28" s="524"/>
      <c r="T28" s="524"/>
      <c r="U28" s="524"/>
      <c r="V28" s="524"/>
      <c r="W28" s="524"/>
      <c r="X28" s="524"/>
      <c r="Y28" s="524"/>
      <c r="Z28" s="524"/>
      <c r="AA28" s="524"/>
      <c r="AB28" s="524"/>
      <c r="AC28" s="524"/>
      <c r="AD28" s="524"/>
      <c r="AE28" s="524"/>
      <c r="AF28" s="524"/>
      <c r="AG28" s="524"/>
      <c r="AH28" s="525"/>
      <c r="AI28" s="103"/>
      <c r="AJ28" s="44"/>
    </row>
    <row r="29" spans="1:36" s="6" customFormat="1" ht="15" customHeight="1" thickTop="1">
      <c r="A29" s="104"/>
      <c r="B29" s="82"/>
      <c r="C29" s="45"/>
      <c r="D29" s="45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50"/>
      <c r="AI29" s="103"/>
    </row>
    <row r="30" spans="1:36" s="6" customFormat="1" ht="15" customHeight="1" thickBot="1">
      <c r="A30" s="104"/>
      <c r="B30" s="83"/>
      <c r="C30" s="60"/>
      <c r="D30" s="60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2"/>
      <c r="AI30" s="103"/>
    </row>
    <row r="31" spans="1:36" s="6" customFormat="1" ht="15" customHeight="1" thickTop="1" thickBot="1">
      <c r="A31" s="104"/>
      <c r="B31" s="78"/>
      <c r="C31" s="9"/>
      <c r="D31" s="75"/>
      <c r="E31" s="512" t="s">
        <v>194</v>
      </c>
      <c r="F31" s="512"/>
      <c r="G31" s="512"/>
      <c r="H31" s="512"/>
      <c r="I31" s="512"/>
      <c r="J31" s="512"/>
      <c r="K31" s="512"/>
      <c r="L31" s="512"/>
      <c r="M31" s="512"/>
      <c r="N31" s="512"/>
      <c r="O31" s="512"/>
      <c r="P31" s="512"/>
      <c r="Q31" s="512"/>
      <c r="R31" s="512"/>
      <c r="S31" s="512"/>
      <c r="T31" s="512"/>
      <c r="U31" s="512"/>
      <c r="V31" s="512"/>
      <c r="W31" s="512"/>
      <c r="X31" s="512"/>
      <c r="Y31" s="512"/>
      <c r="Z31" s="512"/>
      <c r="AA31" s="512"/>
      <c r="AB31" s="512"/>
      <c r="AC31" s="512"/>
      <c r="AD31" s="512"/>
      <c r="AE31" s="512"/>
      <c r="AF31" s="512"/>
      <c r="AG31" s="512"/>
      <c r="AH31" s="513"/>
      <c r="AI31" s="103"/>
      <c r="AJ31" s="44"/>
    </row>
    <row r="32" spans="1:36" s="6" customFormat="1" ht="15" customHeight="1" thickTop="1">
      <c r="A32" s="104"/>
      <c r="B32" s="79"/>
      <c r="C32" s="47"/>
      <c r="D32" s="47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9"/>
      <c r="AI32" s="103"/>
    </row>
    <row r="33" spans="1:36" s="6" customFormat="1" ht="15" customHeight="1" thickBot="1">
      <c r="A33" s="104"/>
      <c r="B33" s="80"/>
      <c r="C33" s="57"/>
      <c r="D33" s="57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9"/>
      <c r="AI33" s="103"/>
    </row>
    <row r="34" spans="1:36" s="6" customFormat="1" ht="15" customHeight="1" thickTop="1" thickBot="1">
      <c r="A34" s="104"/>
      <c r="B34" s="81"/>
      <c r="C34" s="9"/>
      <c r="D34" s="76"/>
      <c r="E34" s="524" t="s">
        <v>195</v>
      </c>
      <c r="F34" s="524"/>
      <c r="G34" s="524"/>
      <c r="H34" s="524"/>
      <c r="I34" s="524"/>
      <c r="J34" s="524"/>
      <c r="K34" s="524"/>
      <c r="L34" s="524"/>
      <c r="M34" s="524"/>
      <c r="N34" s="524"/>
      <c r="O34" s="524"/>
      <c r="P34" s="524"/>
      <c r="Q34" s="524"/>
      <c r="R34" s="524"/>
      <c r="S34" s="524"/>
      <c r="T34" s="524"/>
      <c r="U34" s="524"/>
      <c r="V34" s="524"/>
      <c r="W34" s="524"/>
      <c r="X34" s="524"/>
      <c r="Y34" s="524"/>
      <c r="Z34" s="524"/>
      <c r="AA34" s="524"/>
      <c r="AB34" s="524"/>
      <c r="AC34" s="524"/>
      <c r="AD34" s="524"/>
      <c r="AE34" s="524"/>
      <c r="AF34" s="524"/>
      <c r="AG34" s="524"/>
      <c r="AH34" s="525"/>
      <c r="AI34" s="103"/>
      <c r="AJ34" s="44"/>
    </row>
    <row r="35" spans="1:36" s="6" customFormat="1" ht="15" customHeight="1" thickTop="1">
      <c r="A35" s="104"/>
      <c r="B35" s="82"/>
      <c r="C35" s="45"/>
      <c r="D35" s="45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50"/>
      <c r="AI35" s="103"/>
    </row>
    <row r="36" spans="1:36" s="6" customFormat="1" ht="15" customHeight="1" thickBot="1">
      <c r="A36" s="104"/>
      <c r="B36" s="83"/>
      <c r="C36" s="60"/>
      <c r="D36" s="60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2"/>
      <c r="AI36" s="103"/>
    </row>
    <row r="37" spans="1:36" s="6" customFormat="1" ht="15" customHeight="1" thickTop="1" thickBot="1">
      <c r="A37" s="104"/>
      <c r="B37" s="78"/>
      <c r="C37" s="9"/>
      <c r="D37" s="75"/>
      <c r="E37" s="512" t="s">
        <v>196</v>
      </c>
      <c r="F37" s="512"/>
      <c r="G37" s="512"/>
      <c r="H37" s="512"/>
      <c r="I37" s="512"/>
      <c r="J37" s="512"/>
      <c r="K37" s="512"/>
      <c r="L37" s="512"/>
      <c r="M37" s="512"/>
      <c r="N37" s="512"/>
      <c r="O37" s="512"/>
      <c r="P37" s="512"/>
      <c r="Q37" s="512"/>
      <c r="R37" s="512"/>
      <c r="S37" s="512"/>
      <c r="T37" s="512"/>
      <c r="U37" s="512"/>
      <c r="V37" s="512"/>
      <c r="W37" s="512"/>
      <c r="X37" s="512"/>
      <c r="Y37" s="512"/>
      <c r="Z37" s="512"/>
      <c r="AA37" s="512"/>
      <c r="AB37" s="512"/>
      <c r="AC37" s="512"/>
      <c r="AD37" s="512"/>
      <c r="AE37" s="512"/>
      <c r="AF37" s="512"/>
      <c r="AG37" s="512"/>
      <c r="AH37" s="513"/>
      <c r="AI37" s="103"/>
      <c r="AJ37" s="44"/>
    </row>
    <row r="38" spans="1:36" s="6" customFormat="1" ht="15" customHeight="1" thickTop="1">
      <c r="A38" s="104"/>
      <c r="B38" s="84"/>
      <c r="C38" s="48"/>
      <c r="D38" s="75"/>
      <c r="E38" s="512"/>
      <c r="F38" s="512"/>
      <c r="G38" s="512"/>
      <c r="H38" s="512"/>
      <c r="I38" s="512"/>
      <c r="J38" s="512"/>
      <c r="K38" s="512"/>
      <c r="L38" s="512"/>
      <c r="M38" s="512"/>
      <c r="N38" s="512"/>
      <c r="O38" s="512"/>
      <c r="P38" s="512"/>
      <c r="Q38" s="512"/>
      <c r="R38" s="512"/>
      <c r="S38" s="512"/>
      <c r="T38" s="512"/>
      <c r="U38" s="512"/>
      <c r="V38" s="512"/>
      <c r="W38" s="512"/>
      <c r="X38" s="512"/>
      <c r="Y38" s="512"/>
      <c r="Z38" s="512"/>
      <c r="AA38" s="512"/>
      <c r="AB38" s="512"/>
      <c r="AC38" s="512"/>
      <c r="AD38" s="512"/>
      <c r="AE38" s="512"/>
      <c r="AF38" s="512"/>
      <c r="AG38" s="512"/>
      <c r="AH38" s="513"/>
      <c r="AI38" s="103"/>
      <c r="AJ38" s="44"/>
    </row>
    <row r="39" spans="1:36" s="6" customFormat="1" ht="15" customHeight="1">
      <c r="A39" s="104"/>
      <c r="B39" s="79"/>
      <c r="C39" s="47"/>
      <c r="D39" s="47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9"/>
      <c r="AI39" s="103"/>
    </row>
    <row r="40" spans="1:36" s="6" customFormat="1" ht="15" customHeight="1" thickBot="1">
      <c r="A40" s="104"/>
      <c r="B40" s="80"/>
      <c r="C40" s="57"/>
      <c r="D40" s="57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9"/>
      <c r="AI40" s="103"/>
    </row>
    <row r="41" spans="1:36" s="6" customFormat="1" ht="15" customHeight="1" thickTop="1" thickBot="1">
      <c r="A41" s="104"/>
      <c r="B41" s="81"/>
      <c r="C41" s="9"/>
      <c r="D41" s="76"/>
      <c r="E41" s="524" t="s">
        <v>198</v>
      </c>
      <c r="F41" s="524"/>
      <c r="G41" s="524"/>
      <c r="H41" s="524"/>
      <c r="I41" s="524"/>
      <c r="J41" s="524"/>
      <c r="K41" s="524"/>
      <c r="L41" s="524"/>
      <c r="M41" s="524"/>
      <c r="N41" s="524"/>
      <c r="O41" s="524"/>
      <c r="P41" s="524"/>
      <c r="Q41" s="524"/>
      <c r="R41" s="524"/>
      <c r="S41" s="524"/>
      <c r="T41" s="524"/>
      <c r="U41" s="524"/>
      <c r="V41" s="524"/>
      <c r="W41" s="524"/>
      <c r="X41" s="524"/>
      <c r="Y41" s="524"/>
      <c r="Z41" s="524"/>
      <c r="AA41" s="524"/>
      <c r="AB41" s="524"/>
      <c r="AC41" s="524"/>
      <c r="AD41" s="524"/>
      <c r="AE41" s="524"/>
      <c r="AF41" s="524"/>
      <c r="AG41" s="524"/>
      <c r="AH41" s="525"/>
      <c r="AI41" s="103"/>
      <c r="AJ41" s="44"/>
    </row>
    <row r="42" spans="1:36" s="6" customFormat="1" ht="15" customHeight="1" thickTop="1">
      <c r="A42" s="104"/>
      <c r="B42" s="82"/>
      <c r="C42" s="45"/>
      <c r="D42" s="45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50"/>
      <c r="AI42" s="103"/>
    </row>
    <row r="43" spans="1:36" s="6" customFormat="1" ht="15" customHeight="1" thickBot="1">
      <c r="A43" s="104"/>
      <c r="B43" s="83"/>
      <c r="C43" s="60"/>
      <c r="D43" s="60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2"/>
      <c r="AI43" s="103"/>
    </row>
    <row r="44" spans="1:36" s="6" customFormat="1" ht="15" customHeight="1" thickTop="1" thickBot="1">
      <c r="A44" s="104"/>
      <c r="B44" s="78"/>
      <c r="C44" s="9"/>
      <c r="D44" s="75"/>
      <c r="E44" s="512" t="s">
        <v>197</v>
      </c>
      <c r="F44" s="512"/>
      <c r="G44" s="512"/>
      <c r="H44" s="512"/>
      <c r="I44" s="512"/>
      <c r="J44" s="512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512"/>
      <c r="W44" s="512"/>
      <c r="X44" s="512"/>
      <c r="Y44" s="512"/>
      <c r="Z44" s="512"/>
      <c r="AA44" s="512"/>
      <c r="AB44" s="512"/>
      <c r="AC44" s="512"/>
      <c r="AD44" s="512"/>
      <c r="AE44" s="512"/>
      <c r="AF44" s="512"/>
      <c r="AG44" s="512"/>
      <c r="AH44" s="513"/>
      <c r="AI44" s="103"/>
      <c r="AJ44" s="44"/>
    </row>
    <row r="45" spans="1:36" s="6" customFormat="1" ht="15" customHeight="1" thickTop="1">
      <c r="A45" s="104"/>
      <c r="B45" s="84"/>
      <c r="C45" s="48"/>
      <c r="D45" s="75"/>
      <c r="E45" s="512"/>
      <c r="F45" s="512"/>
      <c r="G45" s="512"/>
      <c r="H45" s="512"/>
      <c r="I45" s="512"/>
      <c r="J45" s="512"/>
      <c r="K45" s="512"/>
      <c r="L45" s="512"/>
      <c r="M45" s="512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  <c r="Y45" s="512"/>
      <c r="Z45" s="512"/>
      <c r="AA45" s="512"/>
      <c r="AB45" s="512"/>
      <c r="AC45" s="512"/>
      <c r="AD45" s="512"/>
      <c r="AE45" s="512"/>
      <c r="AF45" s="512"/>
      <c r="AG45" s="512"/>
      <c r="AH45" s="513"/>
      <c r="AI45" s="103"/>
      <c r="AJ45" s="44"/>
    </row>
    <row r="46" spans="1:36" s="6" customFormat="1" ht="15" customHeight="1">
      <c r="A46" s="104"/>
      <c r="B46" s="79"/>
      <c r="C46" s="47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9"/>
      <c r="AI46" s="103"/>
    </row>
    <row r="47" spans="1:36" s="6" customFormat="1" ht="15" customHeight="1" thickBot="1">
      <c r="A47" s="104"/>
      <c r="B47" s="80"/>
      <c r="C47" s="57"/>
      <c r="D47" s="57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9"/>
      <c r="AI47" s="103"/>
    </row>
    <row r="48" spans="1:36" ht="15" customHeight="1" thickTop="1" thickBot="1">
      <c r="A48" s="26"/>
      <c r="B48" s="81"/>
      <c r="C48" s="9"/>
      <c r="D48" s="76"/>
      <c r="E48" s="514" t="s">
        <v>161</v>
      </c>
      <c r="F48" s="514"/>
      <c r="G48" s="514"/>
      <c r="H48" s="515"/>
      <c r="I48" s="516"/>
      <c r="J48" s="516"/>
      <c r="K48" s="516"/>
      <c r="L48" s="516"/>
      <c r="M48" s="516"/>
      <c r="N48" s="516"/>
      <c r="O48" s="516"/>
      <c r="P48" s="516"/>
      <c r="Q48" s="516"/>
      <c r="R48" s="516"/>
      <c r="S48" s="516"/>
      <c r="T48" s="516"/>
      <c r="U48" s="516"/>
      <c r="V48" s="516"/>
      <c r="W48" s="516"/>
      <c r="X48" s="516"/>
      <c r="Y48" s="516"/>
      <c r="Z48" s="516"/>
      <c r="AA48" s="516"/>
      <c r="AB48" s="516"/>
      <c r="AC48" s="516"/>
      <c r="AD48" s="516"/>
      <c r="AE48" s="516"/>
      <c r="AF48" s="516"/>
      <c r="AG48" s="517"/>
      <c r="AH48" s="65"/>
      <c r="AI48" s="27"/>
      <c r="AJ48" s="44"/>
    </row>
    <row r="49" spans="1:36" ht="15" customHeight="1" thickTop="1">
      <c r="A49" s="26"/>
      <c r="B49" s="85"/>
      <c r="C49" s="66"/>
      <c r="D49" s="76"/>
      <c r="E49" s="66"/>
      <c r="F49" s="66"/>
      <c r="G49" s="66"/>
      <c r="H49" s="518"/>
      <c r="I49" s="519"/>
      <c r="J49" s="519"/>
      <c r="K49" s="519"/>
      <c r="L49" s="519"/>
      <c r="M49" s="519"/>
      <c r="N49" s="519"/>
      <c r="O49" s="519"/>
      <c r="P49" s="519"/>
      <c r="Q49" s="519"/>
      <c r="R49" s="519"/>
      <c r="S49" s="519"/>
      <c r="T49" s="519"/>
      <c r="U49" s="519"/>
      <c r="V49" s="519"/>
      <c r="W49" s="519"/>
      <c r="X49" s="519"/>
      <c r="Y49" s="519"/>
      <c r="Z49" s="519"/>
      <c r="AA49" s="519"/>
      <c r="AB49" s="519"/>
      <c r="AC49" s="519"/>
      <c r="AD49" s="519"/>
      <c r="AE49" s="519"/>
      <c r="AF49" s="519"/>
      <c r="AG49" s="520"/>
      <c r="AH49" s="65"/>
      <c r="AI49" s="27"/>
      <c r="AJ49" s="44"/>
    </row>
    <row r="50" spans="1:36" s="6" customFormat="1" ht="15" customHeight="1">
      <c r="A50" s="104"/>
      <c r="B50" s="82"/>
      <c r="C50" s="45"/>
      <c r="D50" s="45"/>
      <c r="E50" s="46"/>
      <c r="F50" s="46"/>
      <c r="G50" s="46"/>
      <c r="H50" s="521"/>
      <c r="I50" s="522"/>
      <c r="J50" s="522"/>
      <c r="K50" s="522"/>
      <c r="L50" s="522"/>
      <c r="M50" s="522"/>
      <c r="N50" s="522"/>
      <c r="O50" s="522"/>
      <c r="P50" s="522"/>
      <c r="Q50" s="522"/>
      <c r="R50" s="522"/>
      <c r="S50" s="522"/>
      <c r="T50" s="522"/>
      <c r="U50" s="522"/>
      <c r="V50" s="522"/>
      <c r="W50" s="522"/>
      <c r="X50" s="522"/>
      <c r="Y50" s="522"/>
      <c r="Z50" s="522"/>
      <c r="AA50" s="522"/>
      <c r="AB50" s="522"/>
      <c r="AC50" s="522"/>
      <c r="AD50" s="522"/>
      <c r="AE50" s="522"/>
      <c r="AF50" s="522"/>
      <c r="AG50" s="523"/>
      <c r="AH50" s="50"/>
      <c r="AI50" s="103"/>
    </row>
    <row r="51" spans="1:36" s="6" customFormat="1" ht="15" customHeight="1">
      <c r="A51" s="104"/>
      <c r="B51" s="86"/>
      <c r="C51" s="67"/>
      <c r="D51" s="67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9"/>
      <c r="AI51" s="103"/>
    </row>
    <row r="52" spans="1:36" ht="15" customHeight="1" thickBot="1">
      <c r="A52" s="28"/>
      <c r="B52" s="193"/>
      <c r="C52" s="193"/>
      <c r="D52" s="193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30"/>
    </row>
    <row r="56" spans="1:36" ht="15" customHeight="1" thickBot="1">
      <c r="A56" s="35" t="s">
        <v>188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</row>
    <row r="57" spans="1:36" ht="15" customHeight="1">
      <c r="A57" s="3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</row>
    <row r="58" spans="1:36" s="6" customFormat="1" ht="15" customHeight="1" thickBot="1">
      <c r="A58" s="104"/>
      <c r="B58" s="77"/>
      <c r="C58" s="51"/>
      <c r="D58" s="51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3"/>
      <c r="AI58" s="103"/>
    </row>
    <row r="59" spans="1:36" s="6" customFormat="1" ht="15" customHeight="1" thickTop="1" thickBot="1">
      <c r="A59" s="104"/>
      <c r="B59" s="78"/>
      <c r="C59" s="9"/>
      <c r="D59" s="75"/>
      <c r="E59" s="512" t="s">
        <v>295</v>
      </c>
      <c r="F59" s="512"/>
      <c r="G59" s="512"/>
      <c r="H59" s="512"/>
      <c r="I59" s="512"/>
      <c r="J59" s="512"/>
      <c r="K59" s="512"/>
      <c r="L59" s="512"/>
      <c r="M59" s="512"/>
      <c r="N59" s="512"/>
      <c r="O59" s="512"/>
      <c r="P59" s="512"/>
      <c r="Q59" s="512"/>
      <c r="R59" s="512"/>
      <c r="S59" s="512"/>
      <c r="T59" s="512"/>
      <c r="U59" s="512"/>
      <c r="V59" s="512"/>
      <c r="W59" s="512"/>
      <c r="X59" s="512"/>
      <c r="Y59" s="512"/>
      <c r="Z59" s="512"/>
      <c r="AA59" s="512"/>
      <c r="AB59" s="512"/>
      <c r="AC59" s="512"/>
      <c r="AD59" s="512"/>
      <c r="AE59" s="512"/>
      <c r="AF59" s="512"/>
      <c r="AG59" s="512"/>
      <c r="AH59" s="513"/>
      <c r="AI59" s="103"/>
    </row>
    <row r="60" spans="1:36" s="6" customFormat="1" ht="15" customHeight="1" thickTop="1">
      <c r="A60" s="104"/>
      <c r="B60" s="79"/>
      <c r="C60" s="47"/>
      <c r="D60" s="47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9"/>
      <c r="AI60" s="103"/>
    </row>
    <row r="61" spans="1:36" s="6" customFormat="1" ht="15" customHeight="1" thickBot="1">
      <c r="A61" s="104"/>
      <c r="B61" s="80"/>
      <c r="C61" s="57"/>
      <c r="D61" s="57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9"/>
      <c r="AI61" s="103"/>
    </row>
    <row r="62" spans="1:36" s="6" customFormat="1" ht="15" customHeight="1" thickTop="1" thickBot="1">
      <c r="A62" s="104"/>
      <c r="B62" s="81"/>
      <c r="C62" s="9"/>
      <c r="D62" s="76"/>
      <c r="E62" s="524" t="s">
        <v>180</v>
      </c>
      <c r="F62" s="524"/>
      <c r="G62" s="524"/>
      <c r="H62" s="524"/>
      <c r="I62" s="524"/>
      <c r="J62" s="524"/>
      <c r="K62" s="524"/>
      <c r="L62" s="524"/>
      <c r="M62" s="524"/>
      <c r="N62" s="524"/>
      <c r="O62" s="524"/>
      <c r="P62" s="524"/>
      <c r="Q62" s="524"/>
      <c r="R62" s="524"/>
      <c r="S62" s="524"/>
      <c r="T62" s="524"/>
      <c r="U62" s="524"/>
      <c r="V62" s="524"/>
      <c r="W62" s="524"/>
      <c r="X62" s="524"/>
      <c r="Y62" s="524"/>
      <c r="Z62" s="524"/>
      <c r="AA62" s="524"/>
      <c r="AB62" s="524"/>
      <c r="AC62" s="524"/>
      <c r="AD62" s="524"/>
      <c r="AE62" s="524"/>
      <c r="AF62" s="524"/>
      <c r="AG62" s="524"/>
      <c r="AH62" s="525"/>
      <c r="AI62" s="103"/>
      <c r="AJ62" s="44"/>
    </row>
    <row r="63" spans="1:36" s="6" customFormat="1" ht="15" customHeight="1" thickTop="1">
      <c r="A63" s="104"/>
      <c r="B63" s="82"/>
      <c r="C63" s="45"/>
      <c r="D63" s="45"/>
      <c r="E63" s="524"/>
      <c r="F63" s="524"/>
      <c r="G63" s="524"/>
      <c r="H63" s="524"/>
      <c r="I63" s="524"/>
      <c r="J63" s="524"/>
      <c r="K63" s="524"/>
      <c r="L63" s="524"/>
      <c r="M63" s="524"/>
      <c r="N63" s="524"/>
      <c r="O63" s="524"/>
      <c r="P63" s="524"/>
      <c r="Q63" s="524"/>
      <c r="R63" s="524"/>
      <c r="S63" s="524"/>
      <c r="T63" s="524"/>
      <c r="U63" s="524"/>
      <c r="V63" s="524"/>
      <c r="W63" s="524"/>
      <c r="X63" s="524"/>
      <c r="Y63" s="524"/>
      <c r="Z63" s="524"/>
      <c r="AA63" s="524"/>
      <c r="AB63" s="524"/>
      <c r="AC63" s="524"/>
      <c r="AD63" s="524"/>
      <c r="AE63" s="524"/>
      <c r="AF63" s="524"/>
      <c r="AG63" s="524"/>
      <c r="AH63" s="525"/>
      <c r="AI63" s="103"/>
    </row>
    <row r="64" spans="1:36" s="6" customFormat="1" ht="15" customHeight="1">
      <c r="A64" s="104"/>
      <c r="B64" s="82"/>
      <c r="C64" s="45"/>
      <c r="D64" s="45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50"/>
      <c r="AI64" s="103"/>
    </row>
    <row r="65" spans="1:36" s="6" customFormat="1" ht="15" customHeight="1" thickBot="1">
      <c r="A65" s="104"/>
      <c r="B65" s="83"/>
      <c r="C65" s="60"/>
      <c r="D65" s="60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2"/>
      <c r="AI65" s="103"/>
    </row>
    <row r="66" spans="1:36" s="6" customFormat="1" ht="15" customHeight="1" thickTop="1" thickBot="1">
      <c r="A66" s="104"/>
      <c r="B66" s="78"/>
      <c r="C66" s="9"/>
      <c r="D66" s="75"/>
      <c r="E66" s="512" t="s">
        <v>181</v>
      </c>
      <c r="F66" s="512"/>
      <c r="G66" s="512"/>
      <c r="H66" s="512"/>
      <c r="I66" s="512"/>
      <c r="J66" s="512"/>
      <c r="K66" s="512"/>
      <c r="L66" s="512"/>
      <c r="M66" s="512"/>
      <c r="N66" s="512"/>
      <c r="O66" s="512"/>
      <c r="P66" s="512"/>
      <c r="Q66" s="512"/>
      <c r="R66" s="512"/>
      <c r="S66" s="512"/>
      <c r="T66" s="512"/>
      <c r="U66" s="512"/>
      <c r="V66" s="512"/>
      <c r="W66" s="512"/>
      <c r="X66" s="512"/>
      <c r="Y66" s="512"/>
      <c r="Z66" s="512"/>
      <c r="AA66" s="512"/>
      <c r="AB66" s="512"/>
      <c r="AC66" s="512"/>
      <c r="AD66" s="512"/>
      <c r="AE66" s="512"/>
      <c r="AF66" s="512"/>
      <c r="AG66" s="512"/>
      <c r="AH66" s="513"/>
      <c r="AI66" s="103"/>
      <c r="AJ66" s="44"/>
    </row>
    <row r="67" spans="1:36" s="6" customFormat="1" ht="15" customHeight="1" thickTop="1">
      <c r="A67" s="104"/>
      <c r="B67" s="79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9"/>
      <c r="AI67" s="103"/>
    </row>
    <row r="68" spans="1:36" s="6" customFormat="1" ht="15" customHeight="1" thickBot="1">
      <c r="A68" s="104"/>
      <c r="B68" s="80"/>
      <c r="C68" s="57"/>
      <c r="D68" s="57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9"/>
      <c r="AI68" s="103"/>
    </row>
    <row r="69" spans="1:36" s="6" customFormat="1" ht="15" customHeight="1" thickTop="1" thickBot="1">
      <c r="A69" s="104"/>
      <c r="B69" s="81"/>
      <c r="C69" s="9"/>
      <c r="D69" s="76"/>
      <c r="E69" s="524" t="s">
        <v>182</v>
      </c>
      <c r="F69" s="524"/>
      <c r="G69" s="524"/>
      <c r="H69" s="524"/>
      <c r="I69" s="524"/>
      <c r="J69" s="524"/>
      <c r="K69" s="524"/>
      <c r="L69" s="524"/>
      <c r="M69" s="524"/>
      <c r="N69" s="524"/>
      <c r="O69" s="524"/>
      <c r="P69" s="524"/>
      <c r="Q69" s="524"/>
      <c r="R69" s="524"/>
      <c r="S69" s="524"/>
      <c r="T69" s="524"/>
      <c r="U69" s="524"/>
      <c r="V69" s="524"/>
      <c r="W69" s="524"/>
      <c r="X69" s="524"/>
      <c r="Y69" s="524"/>
      <c r="Z69" s="524"/>
      <c r="AA69" s="524"/>
      <c r="AB69" s="524"/>
      <c r="AC69" s="524"/>
      <c r="AD69" s="524"/>
      <c r="AE69" s="524"/>
      <c r="AF69" s="524"/>
      <c r="AG69" s="524"/>
      <c r="AH69" s="525"/>
      <c r="AI69" s="103"/>
      <c r="AJ69" s="44"/>
    </row>
    <row r="70" spans="1:36" s="6" customFormat="1" ht="15" customHeight="1" thickTop="1">
      <c r="A70" s="104"/>
      <c r="B70" s="82"/>
      <c r="C70" s="45"/>
      <c r="D70" s="45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50"/>
      <c r="AI70" s="103"/>
    </row>
    <row r="71" spans="1:36" s="6" customFormat="1" ht="15" customHeight="1" thickBot="1">
      <c r="A71" s="104"/>
      <c r="B71" s="83"/>
      <c r="C71" s="60"/>
      <c r="D71" s="60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2"/>
      <c r="AI71" s="103"/>
    </row>
    <row r="72" spans="1:36" s="6" customFormat="1" ht="15" customHeight="1" thickTop="1" thickBot="1">
      <c r="A72" s="104"/>
      <c r="B72" s="78"/>
      <c r="C72" s="9"/>
      <c r="D72" s="75"/>
      <c r="E72" s="512" t="s">
        <v>183</v>
      </c>
      <c r="F72" s="512"/>
      <c r="G72" s="512"/>
      <c r="H72" s="512"/>
      <c r="I72" s="512"/>
      <c r="J72" s="512"/>
      <c r="K72" s="512"/>
      <c r="L72" s="512"/>
      <c r="M72" s="512"/>
      <c r="N72" s="512"/>
      <c r="O72" s="512"/>
      <c r="P72" s="512"/>
      <c r="Q72" s="512"/>
      <c r="R72" s="512"/>
      <c r="S72" s="512"/>
      <c r="T72" s="512"/>
      <c r="U72" s="512"/>
      <c r="V72" s="512"/>
      <c r="W72" s="512"/>
      <c r="X72" s="512"/>
      <c r="Y72" s="512"/>
      <c r="Z72" s="512"/>
      <c r="AA72" s="512"/>
      <c r="AB72" s="512"/>
      <c r="AC72" s="512"/>
      <c r="AD72" s="512"/>
      <c r="AE72" s="512"/>
      <c r="AF72" s="512"/>
      <c r="AG72" s="512"/>
      <c r="AH72" s="513"/>
      <c r="AI72" s="103"/>
      <c r="AJ72" s="44"/>
    </row>
    <row r="73" spans="1:36" s="6" customFormat="1" ht="15" customHeight="1" thickTop="1">
      <c r="A73" s="104"/>
      <c r="B73" s="79"/>
      <c r="C73" s="47"/>
      <c r="D73" s="47"/>
      <c r="E73" s="512"/>
      <c r="F73" s="512"/>
      <c r="G73" s="512"/>
      <c r="H73" s="512"/>
      <c r="I73" s="512"/>
      <c r="J73" s="512"/>
      <c r="K73" s="512"/>
      <c r="L73" s="512"/>
      <c r="M73" s="512"/>
      <c r="N73" s="512"/>
      <c r="O73" s="512"/>
      <c r="P73" s="512"/>
      <c r="Q73" s="512"/>
      <c r="R73" s="512"/>
      <c r="S73" s="512"/>
      <c r="T73" s="512"/>
      <c r="U73" s="512"/>
      <c r="V73" s="512"/>
      <c r="W73" s="512"/>
      <c r="X73" s="512"/>
      <c r="Y73" s="512"/>
      <c r="Z73" s="512"/>
      <c r="AA73" s="512"/>
      <c r="AB73" s="512"/>
      <c r="AC73" s="512"/>
      <c r="AD73" s="512"/>
      <c r="AE73" s="512"/>
      <c r="AF73" s="512"/>
      <c r="AG73" s="512"/>
      <c r="AH73" s="513"/>
      <c r="AI73" s="103"/>
    </row>
    <row r="74" spans="1:36" s="6" customFormat="1" ht="15" customHeight="1">
      <c r="A74" s="104"/>
      <c r="B74" s="79"/>
      <c r="C74" s="47"/>
      <c r="D74" s="47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9"/>
      <c r="AI74" s="103"/>
    </row>
    <row r="75" spans="1:36" s="6" customFormat="1" ht="15" customHeight="1" thickBot="1">
      <c r="A75" s="104"/>
      <c r="B75" s="80"/>
      <c r="C75" s="57"/>
      <c r="D75" s="57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9"/>
      <c r="AI75" s="103"/>
    </row>
    <row r="76" spans="1:36" s="6" customFormat="1" ht="15" customHeight="1" thickTop="1" thickBot="1">
      <c r="A76" s="104"/>
      <c r="B76" s="81"/>
      <c r="C76" s="9"/>
      <c r="D76" s="76"/>
      <c r="E76" s="524" t="s">
        <v>294</v>
      </c>
      <c r="F76" s="524"/>
      <c r="G76" s="524"/>
      <c r="H76" s="524"/>
      <c r="I76" s="524"/>
      <c r="J76" s="524"/>
      <c r="K76" s="524"/>
      <c r="L76" s="524"/>
      <c r="M76" s="524"/>
      <c r="N76" s="524"/>
      <c r="O76" s="524"/>
      <c r="P76" s="524"/>
      <c r="Q76" s="524"/>
      <c r="R76" s="524"/>
      <c r="S76" s="524"/>
      <c r="T76" s="524"/>
      <c r="U76" s="524"/>
      <c r="V76" s="524"/>
      <c r="W76" s="524"/>
      <c r="X76" s="524"/>
      <c r="Y76" s="524"/>
      <c r="Z76" s="524"/>
      <c r="AA76" s="524"/>
      <c r="AB76" s="524"/>
      <c r="AC76" s="524"/>
      <c r="AD76" s="524"/>
      <c r="AE76" s="524"/>
      <c r="AF76" s="524"/>
      <c r="AG76" s="524"/>
      <c r="AH76" s="525"/>
      <c r="AI76" s="103"/>
      <c r="AJ76" s="44"/>
    </row>
    <row r="77" spans="1:36" s="6" customFormat="1" ht="15" customHeight="1" thickTop="1">
      <c r="A77" s="104"/>
      <c r="B77" s="82"/>
      <c r="C77" s="45"/>
      <c r="D77" s="45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50"/>
      <c r="AI77" s="103"/>
    </row>
    <row r="78" spans="1:36" s="6" customFormat="1" ht="15" customHeight="1" thickBot="1">
      <c r="A78" s="104"/>
      <c r="B78" s="83"/>
      <c r="C78" s="60"/>
      <c r="D78" s="60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2"/>
      <c r="AI78" s="103"/>
    </row>
    <row r="79" spans="1:36" s="6" customFormat="1" ht="15" customHeight="1" thickTop="1" thickBot="1">
      <c r="A79" s="104"/>
      <c r="B79" s="78"/>
      <c r="C79" s="9"/>
      <c r="D79" s="75"/>
      <c r="E79" s="512" t="s">
        <v>184</v>
      </c>
      <c r="F79" s="512"/>
      <c r="G79" s="512"/>
      <c r="H79" s="512"/>
      <c r="I79" s="512"/>
      <c r="J79" s="512"/>
      <c r="K79" s="512"/>
      <c r="L79" s="512"/>
      <c r="M79" s="512"/>
      <c r="N79" s="512"/>
      <c r="O79" s="512"/>
      <c r="P79" s="512"/>
      <c r="Q79" s="512"/>
      <c r="R79" s="512"/>
      <c r="S79" s="512"/>
      <c r="T79" s="512"/>
      <c r="U79" s="512"/>
      <c r="V79" s="512"/>
      <c r="W79" s="512"/>
      <c r="X79" s="512"/>
      <c r="Y79" s="512"/>
      <c r="Z79" s="512"/>
      <c r="AA79" s="512"/>
      <c r="AB79" s="512"/>
      <c r="AC79" s="512"/>
      <c r="AD79" s="512"/>
      <c r="AE79" s="512"/>
      <c r="AF79" s="512"/>
      <c r="AG79" s="512"/>
      <c r="AH79" s="513"/>
      <c r="AI79" s="103"/>
      <c r="AJ79" s="44"/>
    </row>
    <row r="80" spans="1:36" s="6" customFormat="1" ht="15" customHeight="1" thickTop="1">
      <c r="A80" s="104"/>
      <c r="B80" s="79"/>
      <c r="C80" s="47"/>
      <c r="D80" s="47"/>
      <c r="E80" s="512"/>
      <c r="F80" s="512"/>
      <c r="G80" s="512"/>
      <c r="H80" s="512"/>
      <c r="I80" s="512"/>
      <c r="J80" s="512"/>
      <c r="K80" s="512"/>
      <c r="L80" s="512"/>
      <c r="M80" s="512"/>
      <c r="N80" s="512"/>
      <c r="O80" s="512"/>
      <c r="P80" s="512"/>
      <c r="Q80" s="512"/>
      <c r="R80" s="512"/>
      <c r="S80" s="512"/>
      <c r="T80" s="512"/>
      <c r="U80" s="512"/>
      <c r="V80" s="512"/>
      <c r="W80" s="512"/>
      <c r="X80" s="512"/>
      <c r="Y80" s="512"/>
      <c r="Z80" s="512"/>
      <c r="AA80" s="512"/>
      <c r="AB80" s="512"/>
      <c r="AC80" s="512"/>
      <c r="AD80" s="512"/>
      <c r="AE80" s="512"/>
      <c r="AF80" s="512"/>
      <c r="AG80" s="512"/>
      <c r="AH80" s="513"/>
      <c r="AI80" s="103"/>
    </row>
    <row r="81" spans="1:36" s="6" customFormat="1" ht="15" customHeight="1">
      <c r="A81" s="104"/>
      <c r="B81" s="79"/>
      <c r="C81" s="47"/>
      <c r="D81" s="47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9"/>
      <c r="AI81" s="103"/>
    </row>
    <row r="82" spans="1:36" s="6" customFormat="1" ht="15" customHeight="1" thickBot="1">
      <c r="A82" s="104"/>
      <c r="B82" s="80"/>
      <c r="C82" s="57"/>
      <c r="D82" s="57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9"/>
      <c r="AI82" s="103"/>
    </row>
    <row r="83" spans="1:36" s="6" customFormat="1" ht="15" customHeight="1" thickTop="1" thickBot="1">
      <c r="A83" s="104"/>
      <c r="B83" s="81"/>
      <c r="C83" s="9"/>
      <c r="D83" s="76"/>
      <c r="E83" s="524" t="s">
        <v>185</v>
      </c>
      <c r="F83" s="524"/>
      <c r="G83" s="524"/>
      <c r="H83" s="524"/>
      <c r="I83" s="524"/>
      <c r="J83" s="524"/>
      <c r="K83" s="524"/>
      <c r="L83" s="524"/>
      <c r="M83" s="524"/>
      <c r="N83" s="524"/>
      <c r="O83" s="524"/>
      <c r="P83" s="524"/>
      <c r="Q83" s="524"/>
      <c r="R83" s="524"/>
      <c r="S83" s="524"/>
      <c r="T83" s="524"/>
      <c r="U83" s="524"/>
      <c r="V83" s="524"/>
      <c r="W83" s="524"/>
      <c r="X83" s="524"/>
      <c r="Y83" s="524"/>
      <c r="Z83" s="524"/>
      <c r="AA83" s="524"/>
      <c r="AB83" s="524"/>
      <c r="AC83" s="524"/>
      <c r="AD83" s="524"/>
      <c r="AE83" s="524"/>
      <c r="AF83" s="524"/>
      <c r="AG83" s="524"/>
      <c r="AH83" s="525"/>
      <c r="AI83" s="103"/>
      <c r="AJ83" s="44"/>
    </row>
    <row r="84" spans="1:36" s="6" customFormat="1" ht="15" customHeight="1" thickTop="1">
      <c r="A84" s="104"/>
      <c r="B84" s="82"/>
      <c r="C84" s="45"/>
      <c r="D84" s="45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50"/>
      <c r="AI84" s="103"/>
    </row>
    <row r="85" spans="1:36" s="6" customFormat="1" ht="15" customHeight="1" thickBot="1">
      <c r="A85" s="104"/>
      <c r="B85" s="83"/>
      <c r="C85" s="60"/>
      <c r="D85" s="60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2"/>
      <c r="AI85" s="103"/>
    </row>
    <row r="86" spans="1:36" s="6" customFormat="1" ht="15" customHeight="1" thickTop="1" thickBot="1">
      <c r="A86" s="104"/>
      <c r="B86" s="78"/>
      <c r="C86" s="9"/>
      <c r="D86" s="75"/>
      <c r="E86" s="512" t="s">
        <v>186</v>
      </c>
      <c r="F86" s="512"/>
      <c r="G86" s="512"/>
      <c r="H86" s="512"/>
      <c r="I86" s="512"/>
      <c r="J86" s="512"/>
      <c r="K86" s="512"/>
      <c r="L86" s="512"/>
      <c r="M86" s="512"/>
      <c r="N86" s="512"/>
      <c r="O86" s="512"/>
      <c r="P86" s="512"/>
      <c r="Q86" s="512"/>
      <c r="R86" s="512"/>
      <c r="S86" s="512"/>
      <c r="T86" s="512"/>
      <c r="U86" s="512"/>
      <c r="V86" s="512"/>
      <c r="W86" s="512"/>
      <c r="X86" s="512"/>
      <c r="Y86" s="512"/>
      <c r="Z86" s="512"/>
      <c r="AA86" s="512"/>
      <c r="AB86" s="512"/>
      <c r="AC86" s="512"/>
      <c r="AD86" s="512"/>
      <c r="AE86" s="512"/>
      <c r="AF86" s="512"/>
      <c r="AG86" s="512"/>
      <c r="AH86" s="513"/>
      <c r="AI86" s="103"/>
      <c r="AJ86" s="44"/>
    </row>
    <row r="87" spans="1:36" s="6" customFormat="1" ht="15" customHeight="1" thickTop="1">
      <c r="A87" s="104"/>
      <c r="B87" s="79"/>
      <c r="C87" s="47"/>
      <c r="D87" s="47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9"/>
      <c r="AI87" s="103"/>
    </row>
    <row r="88" spans="1:36" s="6" customFormat="1" ht="15" customHeight="1" thickBot="1">
      <c r="A88" s="104"/>
      <c r="B88" s="80"/>
      <c r="C88" s="57"/>
      <c r="D88" s="57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9"/>
      <c r="AI88" s="103"/>
    </row>
    <row r="89" spans="1:36" s="6" customFormat="1" ht="15" customHeight="1" thickTop="1" thickBot="1">
      <c r="A89" s="104"/>
      <c r="B89" s="81"/>
      <c r="C89" s="9"/>
      <c r="D89" s="76"/>
      <c r="E89" s="524" t="s">
        <v>309</v>
      </c>
      <c r="F89" s="524"/>
      <c r="G89" s="524"/>
      <c r="H89" s="524"/>
      <c r="I89" s="524"/>
      <c r="J89" s="524"/>
      <c r="K89" s="524"/>
      <c r="L89" s="524"/>
      <c r="M89" s="524"/>
      <c r="N89" s="524"/>
      <c r="O89" s="524"/>
      <c r="P89" s="524"/>
      <c r="Q89" s="524"/>
      <c r="R89" s="524"/>
      <c r="S89" s="524"/>
      <c r="T89" s="524"/>
      <c r="U89" s="524"/>
      <c r="V89" s="524"/>
      <c r="W89" s="524"/>
      <c r="X89" s="524"/>
      <c r="Y89" s="524"/>
      <c r="Z89" s="524"/>
      <c r="AA89" s="524"/>
      <c r="AB89" s="524"/>
      <c r="AC89" s="524"/>
      <c r="AD89" s="524"/>
      <c r="AE89" s="524"/>
      <c r="AF89" s="524"/>
      <c r="AG89" s="524"/>
      <c r="AH89" s="525"/>
      <c r="AI89" s="103"/>
      <c r="AJ89" s="44"/>
    </row>
    <row r="90" spans="1:36" s="6" customFormat="1" ht="15" customHeight="1" thickTop="1">
      <c r="A90" s="104"/>
      <c r="B90" s="82"/>
      <c r="C90" s="45"/>
      <c r="D90" s="45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50"/>
      <c r="AI90" s="103"/>
    </row>
    <row r="91" spans="1:36" s="6" customFormat="1" ht="15" customHeight="1" thickBot="1">
      <c r="A91" s="104"/>
      <c r="B91" s="83"/>
      <c r="C91" s="60"/>
      <c r="D91" s="60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2"/>
      <c r="AI91" s="103"/>
    </row>
    <row r="92" spans="1:36" s="6" customFormat="1" ht="15" customHeight="1" thickTop="1" thickBot="1">
      <c r="A92" s="104"/>
      <c r="B92" s="78"/>
      <c r="C92" s="9"/>
      <c r="D92" s="75"/>
      <c r="E92" s="512" t="s">
        <v>310</v>
      </c>
      <c r="F92" s="512"/>
      <c r="G92" s="512"/>
      <c r="H92" s="512"/>
      <c r="I92" s="512"/>
      <c r="J92" s="512"/>
      <c r="K92" s="512"/>
      <c r="L92" s="512"/>
      <c r="M92" s="512"/>
      <c r="N92" s="512"/>
      <c r="O92" s="512"/>
      <c r="P92" s="512"/>
      <c r="Q92" s="512"/>
      <c r="R92" s="512"/>
      <c r="S92" s="512"/>
      <c r="T92" s="512"/>
      <c r="U92" s="512"/>
      <c r="V92" s="512"/>
      <c r="W92" s="512"/>
      <c r="X92" s="512"/>
      <c r="Y92" s="512"/>
      <c r="Z92" s="512"/>
      <c r="AA92" s="512"/>
      <c r="AB92" s="512"/>
      <c r="AC92" s="512"/>
      <c r="AD92" s="512"/>
      <c r="AE92" s="512"/>
      <c r="AF92" s="512"/>
      <c r="AG92" s="512"/>
      <c r="AH92" s="513"/>
      <c r="AI92" s="103"/>
      <c r="AJ92" s="44"/>
    </row>
    <row r="93" spans="1:36" s="6" customFormat="1" ht="15" customHeight="1" thickTop="1">
      <c r="A93" s="104"/>
      <c r="B93" s="79"/>
      <c r="C93" s="47"/>
      <c r="D93" s="47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9"/>
      <c r="AI93" s="103"/>
    </row>
    <row r="94" spans="1:36" s="6" customFormat="1" ht="15" customHeight="1" thickBot="1">
      <c r="A94" s="104"/>
      <c r="B94" s="80"/>
      <c r="C94" s="57"/>
      <c r="D94" s="57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9"/>
      <c r="AI94" s="103"/>
    </row>
    <row r="95" spans="1:36" s="6" customFormat="1" ht="15" customHeight="1" thickTop="1" thickBot="1">
      <c r="A95" s="104"/>
      <c r="B95" s="81"/>
      <c r="C95" s="9"/>
      <c r="D95" s="76"/>
      <c r="E95" s="524" t="s">
        <v>311</v>
      </c>
      <c r="F95" s="524"/>
      <c r="G95" s="524"/>
      <c r="H95" s="524"/>
      <c r="I95" s="524"/>
      <c r="J95" s="524"/>
      <c r="K95" s="524"/>
      <c r="L95" s="524"/>
      <c r="M95" s="524"/>
      <c r="N95" s="524"/>
      <c r="O95" s="524"/>
      <c r="P95" s="524"/>
      <c r="Q95" s="524"/>
      <c r="R95" s="524"/>
      <c r="S95" s="524"/>
      <c r="T95" s="524"/>
      <c r="U95" s="524"/>
      <c r="V95" s="524"/>
      <c r="W95" s="524"/>
      <c r="X95" s="524"/>
      <c r="Y95" s="524"/>
      <c r="Z95" s="524"/>
      <c r="AA95" s="524"/>
      <c r="AB95" s="524"/>
      <c r="AC95" s="524"/>
      <c r="AD95" s="524"/>
      <c r="AE95" s="524"/>
      <c r="AF95" s="524"/>
      <c r="AG95" s="524"/>
      <c r="AH95" s="525"/>
      <c r="AI95" s="103"/>
      <c r="AJ95" s="44"/>
    </row>
    <row r="96" spans="1:36" s="6" customFormat="1" ht="15" customHeight="1" thickTop="1">
      <c r="A96" s="104"/>
      <c r="B96" s="82"/>
      <c r="C96" s="45"/>
      <c r="D96" s="45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50"/>
      <c r="AI96" s="103"/>
    </row>
    <row r="97" spans="1:36" s="6" customFormat="1" ht="15" customHeight="1" thickBot="1">
      <c r="A97" s="104"/>
      <c r="B97" s="83"/>
      <c r="C97" s="60"/>
      <c r="D97" s="60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2"/>
      <c r="AI97" s="103"/>
    </row>
    <row r="98" spans="1:36" s="6" customFormat="1" ht="15" customHeight="1" thickTop="1" thickBot="1">
      <c r="A98" s="104"/>
      <c r="B98" s="78"/>
      <c r="C98" s="9"/>
      <c r="D98" s="75"/>
      <c r="E98" s="512" t="s">
        <v>313</v>
      </c>
      <c r="F98" s="512"/>
      <c r="G98" s="512"/>
      <c r="H98" s="512"/>
      <c r="I98" s="512"/>
      <c r="J98" s="512"/>
      <c r="K98" s="512"/>
      <c r="L98" s="512"/>
      <c r="M98" s="512"/>
      <c r="N98" s="512"/>
      <c r="O98" s="512"/>
      <c r="P98" s="512"/>
      <c r="Q98" s="512"/>
      <c r="R98" s="512"/>
      <c r="S98" s="512"/>
      <c r="T98" s="512"/>
      <c r="U98" s="512"/>
      <c r="V98" s="512"/>
      <c r="W98" s="512"/>
      <c r="X98" s="512"/>
      <c r="Y98" s="512"/>
      <c r="Z98" s="512"/>
      <c r="AA98" s="512"/>
      <c r="AB98" s="512"/>
      <c r="AC98" s="512"/>
      <c r="AD98" s="512"/>
      <c r="AE98" s="512"/>
      <c r="AF98" s="512"/>
      <c r="AG98" s="512"/>
      <c r="AH98" s="513"/>
      <c r="AI98" s="103"/>
      <c r="AJ98" s="44"/>
    </row>
    <row r="99" spans="1:36" s="6" customFormat="1" ht="15" customHeight="1" thickTop="1">
      <c r="A99" s="104"/>
      <c r="B99" s="79"/>
      <c r="C99" s="47"/>
      <c r="D99" s="47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9"/>
      <c r="AI99" s="103"/>
    </row>
    <row r="100" spans="1:36" s="6" customFormat="1" ht="15" customHeight="1" thickBot="1">
      <c r="A100" s="104"/>
      <c r="B100" s="80"/>
      <c r="C100" s="57"/>
      <c r="D100" s="57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9"/>
      <c r="AI100" s="103"/>
    </row>
    <row r="101" spans="1:36" s="6" customFormat="1" ht="15" customHeight="1" thickTop="1" thickBot="1">
      <c r="A101" s="104"/>
      <c r="B101" s="81"/>
      <c r="C101" s="9"/>
      <c r="D101" s="76"/>
      <c r="E101" s="524" t="s">
        <v>306</v>
      </c>
      <c r="F101" s="524"/>
      <c r="G101" s="524"/>
      <c r="H101" s="524"/>
      <c r="I101" s="524"/>
      <c r="J101" s="524"/>
      <c r="K101" s="524"/>
      <c r="L101" s="524"/>
      <c r="M101" s="524"/>
      <c r="N101" s="524"/>
      <c r="O101" s="524"/>
      <c r="P101" s="524"/>
      <c r="Q101" s="524"/>
      <c r="R101" s="524"/>
      <c r="S101" s="524"/>
      <c r="T101" s="524"/>
      <c r="U101" s="524"/>
      <c r="V101" s="524"/>
      <c r="W101" s="524"/>
      <c r="X101" s="524"/>
      <c r="Y101" s="524"/>
      <c r="Z101" s="524"/>
      <c r="AA101" s="524"/>
      <c r="AB101" s="524"/>
      <c r="AC101" s="524"/>
      <c r="AD101" s="524"/>
      <c r="AE101" s="524"/>
      <c r="AF101" s="524"/>
      <c r="AG101" s="524"/>
      <c r="AH101" s="525"/>
      <c r="AI101" s="103"/>
      <c r="AJ101" s="44"/>
    </row>
    <row r="102" spans="1:36" s="6" customFormat="1" ht="15" customHeight="1" thickTop="1">
      <c r="A102" s="104"/>
      <c r="B102" s="82"/>
      <c r="C102" s="45"/>
      <c r="D102" s="45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50"/>
      <c r="AI102" s="103"/>
    </row>
    <row r="103" spans="1:36" s="6" customFormat="1" ht="15" customHeight="1" thickBot="1">
      <c r="A103" s="104"/>
      <c r="B103" s="83"/>
      <c r="C103" s="60"/>
      <c r="D103" s="60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2"/>
      <c r="AI103" s="103"/>
    </row>
    <row r="104" spans="1:36" s="6" customFormat="1" ht="15" customHeight="1" thickTop="1" thickBot="1">
      <c r="A104" s="104"/>
      <c r="B104" s="78"/>
      <c r="C104" s="9"/>
      <c r="D104" s="75"/>
      <c r="E104" s="512" t="s">
        <v>305</v>
      </c>
      <c r="F104" s="512"/>
      <c r="G104" s="512"/>
      <c r="H104" s="512"/>
      <c r="I104" s="512"/>
      <c r="J104" s="512"/>
      <c r="K104" s="512"/>
      <c r="L104" s="512"/>
      <c r="M104" s="512"/>
      <c r="N104" s="512"/>
      <c r="O104" s="512"/>
      <c r="P104" s="512"/>
      <c r="Q104" s="512"/>
      <c r="R104" s="512"/>
      <c r="S104" s="512"/>
      <c r="T104" s="512"/>
      <c r="U104" s="512"/>
      <c r="V104" s="512"/>
      <c r="W104" s="512"/>
      <c r="X104" s="512"/>
      <c r="Y104" s="512"/>
      <c r="Z104" s="512"/>
      <c r="AA104" s="512"/>
      <c r="AB104" s="512"/>
      <c r="AC104" s="512"/>
      <c r="AD104" s="512"/>
      <c r="AE104" s="512"/>
      <c r="AF104" s="512"/>
      <c r="AG104" s="512"/>
      <c r="AH104" s="513"/>
      <c r="AI104" s="103"/>
      <c r="AJ104" s="44"/>
    </row>
    <row r="105" spans="1:36" s="6" customFormat="1" ht="15" customHeight="1" thickTop="1">
      <c r="A105" s="104"/>
      <c r="B105" s="79"/>
      <c r="C105" s="47"/>
      <c r="D105" s="47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9"/>
      <c r="AI105" s="103"/>
    </row>
    <row r="106" spans="1:36" s="6" customFormat="1" ht="15" customHeight="1" thickBot="1">
      <c r="A106" s="104"/>
      <c r="B106" s="80"/>
      <c r="C106" s="57"/>
      <c r="D106" s="57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9"/>
      <c r="AI106" s="103"/>
    </row>
    <row r="107" spans="1:36" ht="15" customHeight="1" thickTop="1" thickBot="1">
      <c r="A107" s="26"/>
      <c r="B107" s="81"/>
      <c r="C107" s="9"/>
      <c r="D107" s="76"/>
      <c r="E107" s="514" t="s">
        <v>161</v>
      </c>
      <c r="F107" s="514"/>
      <c r="G107" s="514"/>
      <c r="H107" s="515"/>
      <c r="I107" s="516"/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Y107" s="516"/>
      <c r="Z107" s="516"/>
      <c r="AA107" s="516"/>
      <c r="AB107" s="516"/>
      <c r="AC107" s="516"/>
      <c r="AD107" s="516"/>
      <c r="AE107" s="516"/>
      <c r="AF107" s="516"/>
      <c r="AG107" s="517"/>
      <c r="AH107" s="65"/>
      <c r="AI107" s="27"/>
      <c r="AJ107" s="44"/>
    </row>
    <row r="108" spans="1:36" ht="15" customHeight="1" thickTop="1">
      <c r="A108" s="26"/>
      <c r="B108" s="85"/>
      <c r="C108" s="66"/>
      <c r="D108" s="76"/>
      <c r="E108" s="66"/>
      <c r="F108" s="66"/>
      <c r="G108" s="66"/>
      <c r="H108" s="518"/>
      <c r="I108" s="519"/>
      <c r="J108" s="519"/>
      <c r="K108" s="519"/>
      <c r="L108" s="519"/>
      <c r="M108" s="519"/>
      <c r="N108" s="519"/>
      <c r="O108" s="519"/>
      <c r="P108" s="519"/>
      <c r="Q108" s="519"/>
      <c r="R108" s="519"/>
      <c r="S108" s="519"/>
      <c r="T108" s="519"/>
      <c r="U108" s="519"/>
      <c r="V108" s="519"/>
      <c r="W108" s="519"/>
      <c r="X108" s="519"/>
      <c r="Y108" s="519"/>
      <c r="Z108" s="519"/>
      <c r="AA108" s="519"/>
      <c r="AB108" s="519"/>
      <c r="AC108" s="519"/>
      <c r="AD108" s="519"/>
      <c r="AE108" s="519"/>
      <c r="AF108" s="519"/>
      <c r="AG108" s="520"/>
      <c r="AH108" s="65"/>
      <c r="AI108" s="27"/>
      <c r="AJ108" s="44"/>
    </row>
    <row r="109" spans="1:36" s="6" customFormat="1" ht="15" customHeight="1">
      <c r="A109" s="104"/>
      <c r="B109" s="82"/>
      <c r="C109" s="45"/>
      <c r="D109" s="45"/>
      <c r="E109" s="46"/>
      <c r="F109" s="46"/>
      <c r="G109" s="46"/>
      <c r="H109" s="521"/>
      <c r="I109" s="522"/>
      <c r="J109" s="522"/>
      <c r="K109" s="522"/>
      <c r="L109" s="522"/>
      <c r="M109" s="522"/>
      <c r="N109" s="522"/>
      <c r="O109" s="522"/>
      <c r="P109" s="522"/>
      <c r="Q109" s="522"/>
      <c r="R109" s="522"/>
      <c r="S109" s="522"/>
      <c r="T109" s="522"/>
      <c r="U109" s="522"/>
      <c r="V109" s="522"/>
      <c r="W109" s="522"/>
      <c r="X109" s="522"/>
      <c r="Y109" s="522"/>
      <c r="Z109" s="522"/>
      <c r="AA109" s="522"/>
      <c r="AB109" s="522"/>
      <c r="AC109" s="522"/>
      <c r="AD109" s="522"/>
      <c r="AE109" s="522"/>
      <c r="AF109" s="522"/>
      <c r="AG109" s="523"/>
      <c r="AH109" s="50"/>
      <c r="AI109" s="103"/>
    </row>
    <row r="110" spans="1:36" s="6" customFormat="1" ht="15" customHeight="1">
      <c r="A110" s="104"/>
      <c r="B110" s="86"/>
      <c r="C110" s="67"/>
      <c r="D110" s="67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9"/>
      <c r="AI110" s="103"/>
    </row>
    <row r="111" spans="1:36" ht="15" customHeight="1" thickBot="1">
      <c r="A111" s="28"/>
      <c r="B111" s="29"/>
      <c r="C111" s="29"/>
      <c r="D111" s="29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95"/>
      <c r="Z111" s="195"/>
      <c r="AA111" s="195"/>
      <c r="AB111" s="195"/>
      <c r="AC111" s="195"/>
      <c r="AD111" s="195"/>
      <c r="AE111" s="195"/>
      <c r="AF111" s="195"/>
      <c r="AG111" s="195"/>
      <c r="AH111" s="195"/>
      <c r="AI111" s="30"/>
    </row>
    <row r="115" spans="1:36" ht="15" customHeight="1" thickBot="1">
      <c r="A115" s="35" t="s">
        <v>200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</row>
    <row r="116" spans="1:36" ht="15" customHeight="1">
      <c r="A116" s="3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</row>
    <row r="117" spans="1:36" ht="15" customHeight="1">
      <c r="A117" s="26"/>
      <c r="B117" s="71" t="s">
        <v>201</v>
      </c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27"/>
    </row>
    <row r="118" spans="1:36" s="6" customFormat="1" ht="15" customHeight="1" thickBot="1">
      <c r="A118" s="104"/>
      <c r="B118" s="77"/>
      <c r="C118" s="51"/>
      <c r="D118" s="51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3"/>
      <c r="AI118" s="103"/>
    </row>
    <row r="119" spans="1:36" s="6" customFormat="1" ht="15" customHeight="1" thickTop="1" thickBot="1">
      <c r="A119" s="104"/>
      <c r="B119" s="78"/>
      <c r="C119" s="9"/>
      <c r="D119" s="75"/>
      <c r="E119" s="512" t="s">
        <v>203</v>
      </c>
      <c r="F119" s="512"/>
      <c r="G119" s="512"/>
      <c r="H119" s="512"/>
      <c r="I119" s="512"/>
      <c r="J119" s="512"/>
      <c r="K119" s="512"/>
      <c r="L119" s="512"/>
      <c r="M119" s="512"/>
      <c r="N119" s="512"/>
      <c r="O119" s="512"/>
      <c r="P119" s="512"/>
      <c r="Q119" s="512"/>
      <c r="R119" s="512"/>
      <c r="S119" s="512"/>
      <c r="T119" s="512"/>
      <c r="U119" s="512"/>
      <c r="V119" s="512"/>
      <c r="W119" s="512"/>
      <c r="X119" s="512"/>
      <c r="Y119" s="512"/>
      <c r="Z119" s="512"/>
      <c r="AA119" s="512"/>
      <c r="AB119" s="512"/>
      <c r="AC119" s="512"/>
      <c r="AD119" s="512"/>
      <c r="AE119" s="512"/>
      <c r="AF119" s="512"/>
      <c r="AG119" s="512"/>
      <c r="AH119" s="513"/>
      <c r="AI119" s="103"/>
    </row>
    <row r="120" spans="1:36" s="6" customFormat="1" ht="15" customHeight="1" thickTop="1">
      <c r="A120" s="104"/>
      <c r="B120" s="79"/>
      <c r="C120" s="47"/>
      <c r="D120" s="47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9"/>
      <c r="AI120" s="103"/>
    </row>
    <row r="121" spans="1:36" s="6" customFormat="1" ht="15" customHeight="1" thickBot="1">
      <c r="A121" s="104"/>
      <c r="B121" s="80"/>
      <c r="C121" s="57"/>
      <c r="D121" s="57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9"/>
      <c r="AI121" s="103"/>
    </row>
    <row r="122" spans="1:36" s="6" customFormat="1" ht="15" customHeight="1" thickTop="1" thickBot="1">
      <c r="A122" s="104"/>
      <c r="B122" s="81"/>
      <c r="C122" s="9"/>
      <c r="D122" s="76"/>
      <c r="E122" s="524" t="s">
        <v>281</v>
      </c>
      <c r="F122" s="524"/>
      <c r="G122" s="524"/>
      <c r="H122" s="524"/>
      <c r="I122" s="524"/>
      <c r="J122" s="524"/>
      <c r="K122" s="524"/>
      <c r="L122" s="524"/>
      <c r="M122" s="524"/>
      <c r="N122" s="524"/>
      <c r="O122" s="524"/>
      <c r="P122" s="524"/>
      <c r="Q122" s="524"/>
      <c r="R122" s="524"/>
      <c r="S122" s="524"/>
      <c r="T122" s="524"/>
      <c r="U122" s="524"/>
      <c r="V122" s="524"/>
      <c r="W122" s="524"/>
      <c r="X122" s="524"/>
      <c r="Y122" s="524"/>
      <c r="Z122" s="524"/>
      <c r="AA122" s="524"/>
      <c r="AB122" s="524"/>
      <c r="AC122" s="524"/>
      <c r="AD122" s="524"/>
      <c r="AE122" s="524"/>
      <c r="AF122" s="524"/>
      <c r="AG122" s="524"/>
      <c r="AH122" s="525"/>
      <c r="AI122" s="103"/>
      <c r="AJ122" s="44"/>
    </row>
    <row r="123" spans="1:36" s="6" customFormat="1" ht="15" customHeight="1" thickTop="1">
      <c r="A123" s="104"/>
      <c r="B123" s="82"/>
      <c r="C123" s="45"/>
      <c r="D123" s="45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50"/>
      <c r="AI123" s="103"/>
    </row>
    <row r="124" spans="1:36" s="6" customFormat="1" ht="15" customHeight="1" thickBot="1">
      <c r="A124" s="104"/>
      <c r="B124" s="83"/>
      <c r="C124" s="60"/>
      <c r="D124" s="60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2"/>
      <c r="AI124" s="103"/>
    </row>
    <row r="125" spans="1:36" s="6" customFormat="1" ht="15" customHeight="1" thickTop="1" thickBot="1">
      <c r="A125" s="104"/>
      <c r="B125" s="78"/>
      <c r="C125" s="9"/>
      <c r="D125" s="75"/>
      <c r="E125" s="512" t="s">
        <v>204</v>
      </c>
      <c r="F125" s="512"/>
      <c r="G125" s="512"/>
      <c r="H125" s="512"/>
      <c r="I125" s="512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2"/>
      <c r="AA125" s="512"/>
      <c r="AB125" s="512"/>
      <c r="AC125" s="512"/>
      <c r="AD125" s="512"/>
      <c r="AE125" s="512"/>
      <c r="AF125" s="512"/>
      <c r="AG125" s="512"/>
      <c r="AH125" s="513"/>
      <c r="AI125" s="103"/>
      <c r="AJ125" s="44"/>
    </row>
    <row r="126" spans="1:36" s="6" customFormat="1" ht="15" customHeight="1" thickTop="1">
      <c r="A126" s="104"/>
      <c r="B126" s="79"/>
      <c r="C126" s="47"/>
      <c r="D126" s="47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9"/>
      <c r="AI126" s="103"/>
    </row>
    <row r="127" spans="1:36" s="6" customFormat="1" ht="15" customHeight="1" thickBot="1">
      <c r="A127" s="104"/>
      <c r="B127" s="80"/>
      <c r="C127" s="57"/>
      <c r="D127" s="57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9"/>
      <c r="AI127" s="103"/>
    </row>
    <row r="128" spans="1:36" s="6" customFormat="1" ht="15" customHeight="1" thickTop="1" thickBot="1">
      <c r="A128" s="104"/>
      <c r="B128" s="81"/>
      <c r="C128" s="9"/>
      <c r="D128" s="76"/>
      <c r="E128" s="524" t="s">
        <v>205</v>
      </c>
      <c r="F128" s="524"/>
      <c r="G128" s="524"/>
      <c r="H128" s="524"/>
      <c r="I128" s="524"/>
      <c r="J128" s="524"/>
      <c r="K128" s="524"/>
      <c r="L128" s="524"/>
      <c r="M128" s="524"/>
      <c r="N128" s="524"/>
      <c r="O128" s="524"/>
      <c r="P128" s="524"/>
      <c r="Q128" s="524"/>
      <c r="R128" s="524"/>
      <c r="S128" s="524"/>
      <c r="T128" s="524"/>
      <c r="U128" s="524"/>
      <c r="V128" s="524"/>
      <c r="W128" s="524"/>
      <c r="X128" s="524"/>
      <c r="Y128" s="524"/>
      <c r="Z128" s="524"/>
      <c r="AA128" s="524"/>
      <c r="AB128" s="524"/>
      <c r="AC128" s="524"/>
      <c r="AD128" s="524"/>
      <c r="AE128" s="524"/>
      <c r="AF128" s="524"/>
      <c r="AG128" s="524"/>
      <c r="AH128" s="525"/>
      <c r="AI128" s="103"/>
      <c r="AJ128" s="44"/>
    </row>
    <row r="129" spans="1:36" s="6" customFormat="1" ht="15" customHeight="1" thickTop="1">
      <c r="A129" s="104"/>
      <c r="B129" s="82"/>
      <c r="C129" s="45"/>
      <c r="D129" s="45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50"/>
      <c r="AI129" s="103"/>
    </row>
    <row r="130" spans="1:36" s="6" customFormat="1" ht="15" customHeight="1" thickBot="1">
      <c r="A130" s="104"/>
      <c r="B130" s="83"/>
      <c r="C130" s="60"/>
      <c r="D130" s="60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2"/>
      <c r="AI130" s="103"/>
    </row>
    <row r="131" spans="1:36" s="6" customFormat="1" ht="15" customHeight="1" thickTop="1" thickBot="1">
      <c r="A131" s="104"/>
      <c r="B131" s="78"/>
      <c r="C131" s="9"/>
      <c r="D131" s="75"/>
      <c r="E131" s="512" t="s">
        <v>206</v>
      </c>
      <c r="F131" s="512"/>
      <c r="G131" s="512"/>
      <c r="H131" s="512"/>
      <c r="I131" s="512"/>
      <c r="J131" s="512"/>
      <c r="K131" s="512"/>
      <c r="L131" s="512"/>
      <c r="M131" s="512"/>
      <c r="N131" s="512"/>
      <c r="O131" s="512"/>
      <c r="P131" s="512"/>
      <c r="Q131" s="512"/>
      <c r="R131" s="512"/>
      <c r="S131" s="512"/>
      <c r="T131" s="512"/>
      <c r="U131" s="512"/>
      <c r="V131" s="512"/>
      <c r="W131" s="512"/>
      <c r="X131" s="512"/>
      <c r="Y131" s="512"/>
      <c r="Z131" s="512"/>
      <c r="AA131" s="512"/>
      <c r="AB131" s="512"/>
      <c r="AC131" s="512"/>
      <c r="AD131" s="512"/>
      <c r="AE131" s="512"/>
      <c r="AF131" s="512"/>
      <c r="AG131" s="512"/>
      <c r="AH131" s="513"/>
      <c r="AI131" s="103"/>
      <c r="AJ131" s="44"/>
    </row>
    <row r="132" spans="1:36" s="6" customFormat="1" ht="15" customHeight="1" thickTop="1">
      <c r="A132" s="104"/>
      <c r="B132" s="79"/>
      <c r="C132" s="47"/>
      <c r="D132" s="47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9"/>
      <c r="AI132" s="103"/>
    </row>
    <row r="133" spans="1:36" s="6" customFormat="1" ht="15" customHeight="1" thickBot="1">
      <c r="A133" s="104"/>
      <c r="B133" s="80"/>
      <c r="C133" s="57"/>
      <c r="D133" s="57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9"/>
      <c r="AI133" s="103"/>
    </row>
    <row r="134" spans="1:36" s="6" customFormat="1" ht="15" customHeight="1" thickTop="1" thickBot="1">
      <c r="A134" s="104"/>
      <c r="B134" s="81"/>
      <c r="C134" s="9"/>
      <c r="D134" s="76"/>
      <c r="E134" s="524" t="s">
        <v>207</v>
      </c>
      <c r="F134" s="524"/>
      <c r="G134" s="524"/>
      <c r="H134" s="524"/>
      <c r="I134" s="524"/>
      <c r="J134" s="524"/>
      <c r="K134" s="524"/>
      <c r="L134" s="524"/>
      <c r="M134" s="524"/>
      <c r="N134" s="524"/>
      <c r="O134" s="524"/>
      <c r="P134" s="524"/>
      <c r="Q134" s="524"/>
      <c r="R134" s="524"/>
      <c r="S134" s="524"/>
      <c r="T134" s="524"/>
      <c r="U134" s="524"/>
      <c r="V134" s="524"/>
      <c r="W134" s="524"/>
      <c r="X134" s="524"/>
      <c r="Y134" s="524"/>
      <c r="Z134" s="524"/>
      <c r="AA134" s="524"/>
      <c r="AB134" s="524"/>
      <c r="AC134" s="524"/>
      <c r="AD134" s="524"/>
      <c r="AE134" s="524"/>
      <c r="AF134" s="524"/>
      <c r="AG134" s="524"/>
      <c r="AH134" s="525"/>
      <c r="AI134" s="103"/>
      <c r="AJ134" s="44"/>
    </row>
    <row r="135" spans="1:36" s="6" customFormat="1" ht="15" customHeight="1" thickTop="1">
      <c r="A135" s="104"/>
      <c r="B135" s="82"/>
      <c r="C135" s="45"/>
      <c r="D135" s="45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50"/>
      <c r="AI135" s="103"/>
    </row>
    <row r="136" spans="1:36" s="6" customFormat="1" ht="15" customHeight="1" thickBot="1">
      <c r="A136" s="104"/>
      <c r="B136" s="83"/>
      <c r="C136" s="60"/>
      <c r="D136" s="60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2"/>
      <c r="AI136" s="103"/>
    </row>
    <row r="137" spans="1:36" s="6" customFormat="1" ht="15" customHeight="1" thickTop="1" thickBot="1">
      <c r="A137" s="104"/>
      <c r="B137" s="78"/>
      <c r="C137" s="9"/>
      <c r="D137" s="75"/>
      <c r="E137" s="512" t="s">
        <v>208</v>
      </c>
      <c r="F137" s="512"/>
      <c r="G137" s="512"/>
      <c r="H137" s="512"/>
      <c r="I137" s="512"/>
      <c r="J137" s="512"/>
      <c r="K137" s="512"/>
      <c r="L137" s="512"/>
      <c r="M137" s="512"/>
      <c r="N137" s="512"/>
      <c r="O137" s="512"/>
      <c r="P137" s="512"/>
      <c r="Q137" s="512"/>
      <c r="R137" s="512"/>
      <c r="S137" s="512"/>
      <c r="T137" s="512"/>
      <c r="U137" s="512"/>
      <c r="V137" s="512"/>
      <c r="W137" s="512"/>
      <c r="X137" s="512"/>
      <c r="Y137" s="512"/>
      <c r="Z137" s="512"/>
      <c r="AA137" s="512"/>
      <c r="AB137" s="512"/>
      <c r="AC137" s="512"/>
      <c r="AD137" s="512"/>
      <c r="AE137" s="512"/>
      <c r="AF137" s="512"/>
      <c r="AG137" s="512"/>
      <c r="AH137" s="513"/>
      <c r="AI137" s="103"/>
      <c r="AJ137" s="44"/>
    </row>
    <row r="138" spans="1:36" s="6" customFormat="1" ht="15" customHeight="1" thickTop="1">
      <c r="A138" s="104"/>
      <c r="B138" s="79"/>
      <c r="C138" s="47"/>
      <c r="D138" s="47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9"/>
      <c r="AI138" s="103"/>
    </row>
    <row r="139" spans="1:36" s="6" customFormat="1" ht="15" customHeight="1" thickBot="1">
      <c r="A139" s="104"/>
      <c r="B139" s="80"/>
      <c r="C139" s="57"/>
      <c r="D139" s="57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9"/>
      <c r="AI139" s="103"/>
    </row>
    <row r="140" spans="1:36" s="6" customFormat="1" ht="15" customHeight="1" thickTop="1" thickBot="1">
      <c r="A140" s="104"/>
      <c r="B140" s="81"/>
      <c r="C140" s="9"/>
      <c r="D140" s="76"/>
      <c r="E140" s="524" t="s">
        <v>308</v>
      </c>
      <c r="F140" s="524"/>
      <c r="G140" s="524"/>
      <c r="H140" s="524"/>
      <c r="I140" s="524"/>
      <c r="J140" s="524"/>
      <c r="K140" s="524"/>
      <c r="L140" s="524"/>
      <c r="M140" s="524"/>
      <c r="N140" s="524"/>
      <c r="O140" s="524"/>
      <c r="P140" s="524"/>
      <c r="Q140" s="524"/>
      <c r="R140" s="524"/>
      <c r="S140" s="524"/>
      <c r="T140" s="524"/>
      <c r="U140" s="524"/>
      <c r="V140" s="524"/>
      <c r="W140" s="524"/>
      <c r="X140" s="524"/>
      <c r="Y140" s="524"/>
      <c r="Z140" s="524"/>
      <c r="AA140" s="524"/>
      <c r="AB140" s="524"/>
      <c r="AC140" s="524"/>
      <c r="AD140" s="524"/>
      <c r="AE140" s="524"/>
      <c r="AF140" s="524"/>
      <c r="AG140" s="524"/>
      <c r="AH140" s="525"/>
      <c r="AI140" s="103"/>
      <c r="AJ140" s="44"/>
    </row>
    <row r="141" spans="1:36" s="6" customFormat="1" ht="15" customHeight="1" thickTop="1">
      <c r="A141" s="104"/>
      <c r="B141" s="82"/>
      <c r="C141" s="45"/>
      <c r="D141" s="45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50"/>
      <c r="AI141" s="103"/>
    </row>
    <row r="142" spans="1:36" s="6" customFormat="1" ht="15" customHeight="1" thickBot="1">
      <c r="A142" s="104"/>
      <c r="B142" s="83"/>
      <c r="C142" s="60"/>
      <c r="D142" s="60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2"/>
      <c r="AI142" s="103"/>
    </row>
    <row r="143" spans="1:36" s="6" customFormat="1" ht="15" customHeight="1" thickTop="1" thickBot="1">
      <c r="A143" s="104"/>
      <c r="B143" s="78"/>
      <c r="C143" s="9"/>
      <c r="D143" s="75"/>
      <c r="E143" s="512" t="s">
        <v>307</v>
      </c>
      <c r="F143" s="512"/>
      <c r="G143" s="512"/>
      <c r="H143" s="512"/>
      <c r="I143" s="512"/>
      <c r="J143" s="512"/>
      <c r="K143" s="512"/>
      <c r="L143" s="512"/>
      <c r="M143" s="512"/>
      <c r="N143" s="512"/>
      <c r="O143" s="512"/>
      <c r="P143" s="512"/>
      <c r="Q143" s="512"/>
      <c r="R143" s="512"/>
      <c r="S143" s="512"/>
      <c r="T143" s="512"/>
      <c r="U143" s="512"/>
      <c r="V143" s="512"/>
      <c r="W143" s="512"/>
      <c r="X143" s="512"/>
      <c r="Y143" s="512"/>
      <c r="Z143" s="512"/>
      <c r="AA143" s="512"/>
      <c r="AB143" s="512"/>
      <c r="AC143" s="512"/>
      <c r="AD143" s="512"/>
      <c r="AE143" s="512"/>
      <c r="AF143" s="512"/>
      <c r="AG143" s="512"/>
      <c r="AH143" s="513"/>
      <c r="AI143" s="103"/>
      <c r="AJ143" s="44"/>
    </row>
    <row r="144" spans="1:36" s="6" customFormat="1" ht="15" customHeight="1" thickTop="1">
      <c r="A144" s="104"/>
      <c r="B144" s="79"/>
      <c r="C144" s="47"/>
      <c r="D144" s="47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9"/>
      <c r="AI144" s="103"/>
    </row>
    <row r="145" spans="1:36" s="6" customFormat="1" ht="15" customHeight="1" thickBot="1">
      <c r="A145" s="104"/>
      <c r="B145" s="80"/>
      <c r="C145" s="57"/>
      <c r="D145" s="57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9"/>
      <c r="AI145" s="103"/>
    </row>
    <row r="146" spans="1:36" ht="15" customHeight="1" thickTop="1" thickBot="1">
      <c r="A146" s="26"/>
      <c r="B146" s="81"/>
      <c r="C146" s="9"/>
      <c r="D146" s="76"/>
      <c r="E146" s="514" t="s">
        <v>161</v>
      </c>
      <c r="F146" s="514"/>
      <c r="G146" s="514"/>
      <c r="H146" s="515"/>
      <c r="I146" s="516"/>
      <c r="J146" s="516"/>
      <c r="K146" s="516"/>
      <c r="L146" s="516"/>
      <c r="M146" s="516"/>
      <c r="N146" s="516"/>
      <c r="O146" s="516"/>
      <c r="P146" s="516"/>
      <c r="Q146" s="516"/>
      <c r="R146" s="516"/>
      <c r="S146" s="516"/>
      <c r="T146" s="516"/>
      <c r="U146" s="516"/>
      <c r="V146" s="516"/>
      <c r="W146" s="516"/>
      <c r="X146" s="516"/>
      <c r="Y146" s="516"/>
      <c r="Z146" s="516"/>
      <c r="AA146" s="516"/>
      <c r="AB146" s="516"/>
      <c r="AC146" s="516"/>
      <c r="AD146" s="516"/>
      <c r="AE146" s="516"/>
      <c r="AF146" s="516"/>
      <c r="AG146" s="517"/>
      <c r="AH146" s="65"/>
      <c r="AI146" s="27"/>
      <c r="AJ146" s="44"/>
    </row>
    <row r="147" spans="1:36" ht="15" customHeight="1" thickTop="1">
      <c r="A147" s="26"/>
      <c r="B147" s="85"/>
      <c r="C147" s="66"/>
      <c r="D147" s="76"/>
      <c r="E147" s="66"/>
      <c r="F147" s="66"/>
      <c r="G147" s="66"/>
      <c r="H147" s="518"/>
      <c r="I147" s="519"/>
      <c r="J147" s="519"/>
      <c r="K147" s="519"/>
      <c r="L147" s="519"/>
      <c r="M147" s="519"/>
      <c r="N147" s="519"/>
      <c r="O147" s="519"/>
      <c r="P147" s="519"/>
      <c r="Q147" s="519"/>
      <c r="R147" s="519"/>
      <c r="S147" s="519"/>
      <c r="T147" s="519"/>
      <c r="U147" s="519"/>
      <c r="V147" s="519"/>
      <c r="W147" s="519"/>
      <c r="X147" s="519"/>
      <c r="Y147" s="519"/>
      <c r="Z147" s="519"/>
      <c r="AA147" s="519"/>
      <c r="AB147" s="519"/>
      <c r="AC147" s="519"/>
      <c r="AD147" s="519"/>
      <c r="AE147" s="519"/>
      <c r="AF147" s="519"/>
      <c r="AG147" s="520"/>
      <c r="AH147" s="65"/>
      <c r="AI147" s="27"/>
      <c r="AJ147" s="44"/>
    </row>
    <row r="148" spans="1:36" s="6" customFormat="1" ht="15" customHeight="1">
      <c r="A148" s="104"/>
      <c r="B148" s="82"/>
      <c r="C148" s="45"/>
      <c r="D148" s="45"/>
      <c r="E148" s="46"/>
      <c r="F148" s="46"/>
      <c r="G148" s="46"/>
      <c r="H148" s="521"/>
      <c r="I148" s="522"/>
      <c r="J148" s="522"/>
      <c r="K148" s="522"/>
      <c r="L148" s="522"/>
      <c r="M148" s="522"/>
      <c r="N148" s="522"/>
      <c r="O148" s="522"/>
      <c r="P148" s="522"/>
      <c r="Q148" s="522"/>
      <c r="R148" s="522"/>
      <c r="S148" s="522"/>
      <c r="T148" s="522"/>
      <c r="U148" s="522"/>
      <c r="V148" s="522"/>
      <c r="W148" s="522"/>
      <c r="X148" s="522"/>
      <c r="Y148" s="522"/>
      <c r="Z148" s="522"/>
      <c r="AA148" s="522"/>
      <c r="AB148" s="522"/>
      <c r="AC148" s="522"/>
      <c r="AD148" s="522"/>
      <c r="AE148" s="522"/>
      <c r="AF148" s="522"/>
      <c r="AG148" s="523"/>
      <c r="AH148" s="50"/>
      <c r="AI148" s="103"/>
    </row>
    <row r="149" spans="1:36" s="6" customFormat="1" ht="15" customHeight="1">
      <c r="A149" s="104"/>
      <c r="B149" s="86"/>
      <c r="C149" s="67"/>
      <c r="D149" s="67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9"/>
      <c r="AI149" s="103"/>
    </row>
    <row r="150" spans="1:36" ht="15" customHeight="1">
      <c r="A150" s="26"/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27"/>
    </row>
    <row r="151" spans="1:36" ht="15" customHeight="1">
      <c r="A151" s="26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27"/>
    </row>
    <row r="152" spans="1:36" ht="15" customHeight="1">
      <c r="A152" s="26"/>
      <c r="B152" s="71" t="s">
        <v>202</v>
      </c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27"/>
    </row>
    <row r="153" spans="1:36" s="6" customFormat="1" ht="15" customHeight="1" thickBot="1">
      <c r="A153" s="104"/>
      <c r="B153" s="203"/>
      <c r="C153" s="204"/>
      <c r="D153" s="204"/>
      <c r="E153" s="205"/>
      <c r="F153" s="205"/>
      <c r="G153" s="205"/>
      <c r="H153" s="205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S153" s="205"/>
      <c r="T153" s="205"/>
      <c r="U153" s="205"/>
      <c r="V153" s="205"/>
      <c r="W153" s="205"/>
      <c r="X153" s="205"/>
      <c r="Y153" s="205"/>
      <c r="Z153" s="205"/>
      <c r="AA153" s="205"/>
      <c r="AB153" s="205"/>
      <c r="AC153" s="205"/>
      <c r="AD153" s="205"/>
      <c r="AE153" s="205"/>
      <c r="AF153" s="205"/>
      <c r="AG153" s="205"/>
      <c r="AH153" s="206"/>
      <c r="AI153" s="103"/>
    </row>
    <row r="154" spans="1:36" s="6" customFormat="1" ht="15" customHeight="1" thickTop="1" thickBot="1">
      <c r="A154" s="104"/>
      <c r="B154" s="81"/>
      <c r="C154" s="9"/>
      <c r="D154" s="76"/>
      <c r="E154" s="524" t="s">
        <v>312</v>
      </c>
      <c r="F154" s="524"/>
      <c r="G154" s="524"/>
      <c r="H154" s="524"/>
      <c r="I154" s="524"/>
      <c r="J154" s="524"/>
      <c r="K154" s="524"/>
      <c r="L154" s="524"/>
      <c r="M154" s="524"/>
      <c r="N154" s="524"/>
      <c r="O154" s="524"/>
      <c r="P154" s="524"/>
      <c r="Q154" s="524"/>
      <c r="R154" s="524"/>
      <c r="S154" s="524"/>
      <c r="T154" s="524"/>
      <c r="U154" s="524"/>
      <c r="V154" s="524"/>
      <c r="W154" s="524"/>
      <c r="X154" s="524"/>
      <c r="Y154" s="524"/>
      <c r="Z154" s="524"/>
      <c r="AA154" s="524"/>
      <c r="AB154" s="524"/>
      <c r="AC154" s="524"/>
      <c r="AD154" s="524"/>
      <c r="AE154" s="524"/>
      <c r="AF154" s="524"/>
      <c r="AG154" s="524"/>
      <c r="AH154" s="525"/>
      <c r="AI154" s="103"/>
      <c r="AJ154" s="44"/>
    </row>
    <row r="155" spans="1:36" s="6" customFormat="1" ht="15" customHeight="1" thickTop="1">
      <c r="A155" s="104"/>
      <c r="B155" s="207"/>
      <c r="C155" s="208"/>
      <c r="D155" s="208"/>
      <c r="E155" s="209"/>
      <c r="F155" s="209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  <c r="AH155" s="210"/>
      <c r="AI155" s="103"/>
    </row>
    <row r="156" spans="1:36" s="6" customFormat="1" ht="15" customHeight="1" thickBot="1">
      <c r="A156" s="104"/>
      <c r="B156" s="79"/>
      <c r="C156" s="47"/>
      <c r="D156" s="47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9"/>
      <c r="AI156" s="103"/>
    </row>
    <row r="157" spans="1:36" s="6" customFormat="1" ht="15" customHeight="1" thickTop="1" thickBot="1">
      <c r="A157" s="104"/>
      <c r="B157" s="78"/>
      <c r="C157" s="9"/>
      <c r="D157" s="75"/>
      <c r="E157" s="512" t="s">
        <v>209</v>
      </c>
      <c r="F157" s="512"/>
      <c r="G157" s="512"/>
      <c r="H157" s="512"/>
      <c r="I157" s="512"/>
      <c r="J157" s="512"/>
      <c r="K157" s="512"/>
      <c r="L157" s="512"/>
      <c r="M157" s="512"/>
      <c r="N157" s="512"/>
      <c r="O157" s="512"/>
      <c r="P157" s="512"/>
      <c r="Q157" s="512"/>
      <c r="R157" s="512"/>
      <c r="S157" s="512"/>
      <c r="T157" s="512"/>
      <c r="U157" s="512"/>
      <c r="V157" s="512"/>
      <c r="W157" s="512"/>
      <c r="X157" s="512"/>
      <c r="Y157" s="512"/>
      <c r="Z157" s="512"/>
      <c r="AA157" s="512"/>
      <c r="AB157" s="512"/>
      <c r="AC157" s="512"/>
      <c r="AD157" s="512"/>
      <c r="AE157" s="512"/>
      <c r="AF157" s="512"/>
      <c r="AG157" s="512"/>
      <c r="AH157" s="513"/>
      <c r="AI157" s="103"/>
    </row>
    <row r="158" spans="1:36" s="6" customFormat="1" ht="15" customHeight="1" thickTop="1">
      <c r="A158" s="104"/>
      <c r="B158" s="79"/>
      <c r="C158" s="47"/>
      <c r="D158" s="47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9"/>
      <c r="AI158" s="103"/>
    </row>
    <row r="159" spans="1:36" s="6" customFormat="1" ht="15" customHeight="1" thickBot="1">
      <c r="A159" s="104"/>
      <c r="B159" s="80"/>
      <c r="C159" s="57"/>
      <c r="D159" s="57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9"/>
      <c r="AI159" s="103"/>
    </row>
    <row r="160" spans="1:36" s="6" customFormat="1" ht="15" customHeight="1" thickTop="1" thickBot="1">
      <c r="A160" s="104"/>
      <c r="B160" s="81"/>
      <c r="C160" s="9"/>
      <c r="D160" s="76"/>
      <c r="E160" s="524" t="s">
        <v>210</v>
      </c>
      <c r="F160" s="524"/>
      <c r="G160" s="524"/>
      <c r="H160" s="524"/>
      <c r="I160" s="524"/>
      <c r="J160" s="524"/>
      <c r="K160" s="524"/>
      <c r="L160" s="524"/>
      <c r="M160" s="524"/>
      <c r="N160" s="524"/>
      <c r="O160" s="524"/>
      <c r="P160" s="524"/>
      <c r="Q160" s="524"/>
      <c r="R160" s="524"/>
      <c r="S160" s="524"/>
      <c r="T160" s="524"/>
      <c r="U160" s="524"/>
      <c r="V160" s="524"/>
      <c r="W160" s="524"/>
      <c r="X160" s="524"/>
      <c r="Y160" s="524"/>
      <c r="Z160" s="524"/>
      <c r="AA160" s="524"/>
      <c r="AB160" s="524"/>
      <c r="AC160" s="524"/>
      <c r="AD160" s="524"/>
      <c r="AE160" s="524"/>
      <c r="AF160" s="524"/>
      <c r="AG160" s="524"/>
      <c r="AH160" s="525"/>
      <c r="AI160" s="103"/>
      <c r="AJ160" s="44"/>
    </row>
    <row r="161" spans="1:36" s="6" customFormat="1" ht="15" customHeight="1" thickTop="1">
      <c r="A161" s="104"/>
      <c r="B161" s="82"/>
      <c r="C161" s="45"/>
      <c r="D161" s="45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50"/>
      <c r="AI161" s="103"/>
    </row>
    <row r="162" spans="1:36" s="6" customFormat="1" ht="15" customHeight="1" thickBot="1">
      <c r="A162" s="104"/>
      <c r="B162" s="83"/>
      <c r="C162" s="60"/>
      <c r="D162" s="60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2"/>
      <c r="AI162" s="103"/>
    </row>
    <row r="163" spans="1:36" s="6" customFormat="1" ht="15" customHeight="1" thickTop="1" thickBot="1">
      <c r="A163" s="104"/>
      <c r="B163" s="78"/>
      <c r="C163" s="9"/>
      <c r="D163" s="75"/>
      <c r="E163" s="512" t="s">
        <v>296</v>
      </c>
      <c r="F163" s="512"/>
      <c r="G163" s="512"/>
      <c r="H163" s="512"/>
      <c r="I163" s="512"/>
      <c r="J163" s="512"/>
      <c r="K163" s="512"/>
      <c r="L163" s="512"/>
      <c r="M163" s="512"/>
      <c r="N163" s="512"/>
      <c r="O163" s="512"/>
      <c r="P163" s="512"/>
      <c r="Q163" s="512"/>
      <c r="R163" s="512"/>
      <c r="S163" s="512"/>
      <c r="T163" s="512"/>
      <c r="U163" s="512"/>
      <c r="V163" s="512"/>
      <c r="W163" s="512"/>
      <c r="X163" s="512"/>
      <c r="Y163" s="512"/>
      <c r="Z163" s="512"/>
      <c r="AA163" s="512"/>
      <c r="AB163" s="512"/>
      <c r="AC163" s="512"/>
      <c r="AD163" s="512"/>
      <c r="AE163" s="512"/>
      <c r="AF163" s="512"/>
      <c r="AG163" s="512"/>
      <c r="AH163" s="513"/>
      <c r="AI163" s="103"/>
      <c r="AJ163" s="44"/>
    </row>
    <row r="164" spans="1:36" s="6" customFormat="1" ht="15" customHeight="1" thickTop="1">
      <c r="A164" s="104"/>
      <c r="B164" s="79"/>
      <c r="C164" s="47"/>
      <c r="D164" s="47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9"/>
      <c r="AI164" s="103"/>
    </row>
    <row r="165" spans="1:36" s="6" customFormat="1" ht="15" customHeight="1" thickBot="1">
      <c r="A165" s="104"/>
      <c r="B165" s="80"/>
      <c r="C165" s="57"/>
      <c r="D165" s="57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9"/>
      <c r="AI165" s="103"/>
    </row>
    <row r="166" spans="1:36" ht="15" customHeight="1" thickTop="1" thickBot="1">
      <c r="A166" s="26"/>
      <c r="B166" s="81"/>
      <c r="C166" s="9"/>
      <c r="D166" s="76"/>
      <c r="E166" s="514" t="s">
        <v>161</v>
      </c>
      <c r="F166" s="514"/>
      <c r="G166" s="514"/>
      <c r="H166" s="515"/>
      <c r="I166" s="516"/>
      <c r="J166" s="516"/>
      <c r="K166" s="516"/>
      <c r="L166" s="516"/>
      <c r="M166" s="516"/>
      <c r="N166" s="516"/>
      <c r="O166" s="516"/>
      <c r="P166" s="516"/>
      <c r="Q166" s="516"/>
      <c r="R166" s="516"/>
      <c r="S166" s="516"/>
      <c r="T166" s="516"/>
      <c r="U166" s="516"/>
      <c r="V166" s="516"/>
      <c r="W166" s="516"/>
      <c r="X166" s="516"/>
      <c r="Y166" s="516"/>
      <c r="Z166" s="516"/>
      <c r="AA166" s="516"/>
      <c r="AB166" s="516"/>
      <c r="AC166" s="516"/>
      <c r="AD166" s="516"/>
      <c r="AE166" s="516"/>
      <c r="AF166" s="516"/>
      <c r="AG166" s="517"/>
      <c r="AH166" s="65"/>
      <c r="AI166" s="27"/>
      <c r="AJ166" s="44"/>
    </row>
    <row r="167" spans="1:36" ht="15" customHeight="1" thickTop="1">
      <c r="A167" s="26"/>
      <c r="B167" s="85"/>
      <c r="C167" s="66"/>
      <c r="D167" s="76"/>
      <c r="E167" s="66"/>
      <c r="F167" s="66"/>
      <c r="G167" s="66"/>
      <c r="H167" s="518"/>
      <c r="I167" s="519"/>
      <c r="J167" s="519"/>
      <c r="K167" s="519"/>
      <c r="L167" s="519"/>
      <c r="M167" s="519"/>
      <c r="N167" s="519"/>
      <c r="O167" s="519"/>
      <c r="P167" s="519"/>
      <c r="Q167" s="519"/>
      <c r="R167" s="519"/>
      <c r="S167" s="519"/>
      <c r="T167" s="519"/>
      <c r="U167" s="519"/>
      <c r="V167" s="519"/>
      <c r="W167" s="519"/>
      <c r="X167" s="519"/>
      <c r="Y167" s="519"/>
      <c r="Z167" s="519"/>
      <c r="AA167" s="519"/>
      <c r="AB167" s="519"/>
      <c r="AC167" s="519"/>
      <c r="AD167" s="519"/>
      <c r="AE167" s="519"/>
      <c r="AF167" s="519"/>
      <c r="AG167" s="520"/>
      <c r="AH167" s="65"/>
      <c r="AI167" s="27"/>
      <c r="AJ167" s="44"/>
    </row>
    <row r="168" spans="1:36" s="6" customFormat="1" ht="15" customHeight="1">
      <c r="A168" s="104"/>
      <c r="B168" s="82"/>
      <c r="C168" s="45"/>
      <c r="D168" s="45"/>
      <c r="E168" s="46"/>
      <c r="F168" s="46"/>
      <c r="G168" s="46"/>
      <c r="H168" s="521"/>
      <c r="I168" s="522"/>
      <c r="J168" s="522"/>
      <c r="K168" s="522"/>
      <c r="L168" s="522"/>
      <c r="M168" s="522"/>
      <c r="N168" s="522"/>
      <c r="O168" s="522"/>
      <c r="P168" s="522"/>
      <c r="Q168" s="522"/>
      <c r="R168" s="522"/>
      <c r="S168" s="522"/>
      <c r="T168" s="522"/>
      <c r="U168" s="522"/>
      <c r="V168" s="522"/>
      <c r="W168" s="522"/>
      <c r="X168" s="522"/>
      <c r="Y168" s="522"/>
      <c r="Z168" s="522"/>
      <c r="AA168" s="522"/>
      <c r="AB168" s="522"/>
      <c r="AC168" s="522"/>
      <c r="AD168" s="522"/>
      <c r="AE168" s="522"/>
      <c r="AF168" s="522"/>
      <c r="AG168" s="523"/>
      <c r="AH168" s="50"/>
      <c r="AI168" s="103"/>
    </row>
    <row r="169" spans="1:36" s="6" customFormat="1" ht="15" customHeight="1">
      <c r="A169" s="104"/>
      <c r="B169" s="86"/>
      <c r="C169" s="67"/>
      <c r="D169" s="67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9"/>
      <c r="AI169" s="103"/>
    </row>
    <row r="170" spans="1:36" ht="15" customHeight="1" thickBot="1">
      <c r="A170" s="28"/>
      <c r="B170" s="193"/>
      <c r="C170" s="193"/>
      <c r="D170" s="193"/>
      <c r="E170" s="194"/>
      <c r="F170" s="194"/>
      <c r="G170" s="194"/>
      <c r="H170" s="194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S170" s="194"/>
      <c r="T170" s="194"/>
      <c r="U170" s="194"/>
      <c r="V170" s="194"/>
      <c r="W170" s="194"/>
      <c r="X170" s="194"/>
      <c r="Y170" s="194"/>
      <c r="Z170" s="194"/>
      <c r="AA170" s="194"/>
      <c r="AB170" s="194"/>
      <c r="AC170" s="194"/>
      <c r="AD170" s="194"/>
      <c r="AE170" s="194"/>
      <c r="AF170" s="194"/>
      <c r="AG170" s="194"/>
      <c r="AH170" s="194"/>
      <c r="AI170" s="30"/>
    </row>
    <row r="174" spans="1:36" ht="15" customHeight="1" thickBot="1">
      <c r="A174" s="35" t="s">
        <v>211</v>
      </c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</row>
    <row r="175" spans="1:36" ht="15" customHeight="1">
      <c r="A175" s="3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</row>
    <row r="176" spans="1:36" s="6" customFormat="1" ht="15" customHeight="1">
      <c r="A176" s="104"/>
      <c r="B176" s="77"/>
      <c r="C176" s="51"/>
      <c r="D176" s="51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3"/>
      <c r="AI176" s="103"/>
    </row>
    <row r="177" spans="1:36" ht="15" customHeight="1">
      <c r="A177" s="26"/>
      <c r="B177" s="84"/>
      <c r="C177" s="515"/>
      <c r="D177" s="516"/>
      <c r="E177" s="516"/>
      <c r="F177" s="516"/>
      <c r="G177" s="516"/>
      <c r="H177" s="516"/>
      <c r="I177" s="516"/>
      <c r="J177" s="516"/>
      <c r="K177" s="516"/>
      <c r="L177" s="516"/>
      <c r="M177" s="516"/>
      <c r="N177" s="516"/>
      <c r="O177" s="516"/>
      <c r="P177" s="516"/>
      <c r="Q177" s="516"/>
      <c r="R177" s="516"/>
      <c r="S177" s="516"/>
      <c r="T177" s="516"/>
      <c r="U177" s="516"/>
      <c r="V177" s="516"/>
      <c r="W177" s="516"/>
      <c r="X177" s="516"/>
      <c r="Y177" s="516"/>
      <c r="Z177" s="516"/>
      <c r="AA177" s="516"/>
      <c r="AB177" s="516"/>
      <c r="AC177" s="516"/>
      <c r="AD177" s="516"/>
      <c r="AE177" s="516"/>
      <c r="AF177" s="516"/>
      <c r="AG177" s="517"/>
      <c r="AH177" s="63"/>
      <c r="AI177" s="27"/>
      <c r="AJ177" s="44"/>
    </row>
    <row r="178" spans="1:36" ht="15" customHeight="1">
      <c r="A178" s="26"/>
      <c r="B178" s="84"/>
      <c r="C178" s="518"/>
      <c r="D178" s="519"/>
      <c r="E178" s="519"/>
      <c r="F178" s="519"/>
      <c r="G178" s="519"/>
      <c r="H178" s="519"/>
      <c r="I178" s="519"/>
      <c r="J178" s="519"/>
      <c r="K178" s="519"/>
      <c r="L178" s="519"/>
      <c r="M178" s="519"/>
      <c r="N178" s="519"/>
      <c r="O178" s="519"/>
      <c r="P178" s="519"/>
      <c r="Q178" s="519"/>
      <c r="R178" s="519"/>
      <c r="S178" s="519"/>
      <c r="T178" s="519"/>
      <c r="U178" s="519"/>
      <c r="V178" s="519"/>
      <c r="W178" s="519"/>
      <c r="X178" s="519"/>
      <c r="Y178" s="519"/>
      <c r="Z178" s="519"/>
      <c r="AA178" s="519"/>
      <c r="AB178" s="519"/>
      <c r="AC178" s="519"/>
      <c r="AD178" s="519"/>
      <c r="AE178" s="519"/>
      <c r="AF178" s="519"/>
      <c r="AG178" s="520"/>
      <c r="AH178" s="63"/>
      <c r="AI178" s="27"/>
      <c r="AJ178" s="44"/>
    </row>
    <row r="179" spans="1:36" ht="15" customHeight="1">
      <c r="A179" s="26"/>
      <c r="B179" s="84"/>
      <c r="C179" s="518"/>
      <c r="D179" s="519"/>
      <c r="E179" s="519"/>
      <c r="F179" s="519"/>
      <c r="G179" s="519"/>
      <c r="H179" s="519"/>
      <c r="I179" s="519"/>
      <c r="J179" s="519"/>
      <c r="K179" s="519"/>
      <c r="L179" s="519"/>
      <c r="M179" s="519"/>
      <c r="N179" s="519"/>
      <c r="O179" s="519"/>
      <c r="P179" s="519"/>
      <c r="Q179" s="519"/>
      <c r="R179" s="519"/>
      <c r="S179" s="519"/>
      <c r="T179" s="519"/>
      <c r="U179" s="519"/>
      <c r="V179" s="519"/>
      <c r="W179" s="519"/>
      <c r="X179" s="519"/>
      <c r="Y179" s="519"/>
      <c r="Z179" s="519"/>
      <c r="AA179" s="519"/>
      <c r="AB179" s="519"/>
      <c r="AC179" s="519"/>
      <c r="AD179" s="519"/>
      <c r="AE179" s="519"/>
      <c r="AF179" s="519"/>
      <c r="AG179" s="520"/>
      <c r="AH179" s="63"/>
      <c r="AI179" s="27"/>
      <c r="AJ179" s="44"/>
    </row>
    <row r="180" spans="1:36" ht="15" customHeight="1">
      <c r="A180" s="26"/>
      <c r="B180" s="84"/>
      <c r="C180" s="518"/>
      <c r="D180" s="519"/>
      <c r="E180" s="519"/>
      <c r="F180" s="519"/>
      <c r="G180" s="519"/>
      <c r="H180" s="519"/>
      <c r="I180" s="519"/>
      <c r="J180" s="519"/>
      <c r="K180" s="519"/>
      <c r="L180" s="519"/>
      <c r="M180" s="519"/>
      <c r="N180" s="519"/>
      <c r="O180" s="519"/>
      <c r="P180" s="519"/>
      <c r="Q180" s="519"/>
      <c r="R180" s="519"/>
      <c r="S180" s="519"/>
      <c r="T180" s="519"/>
      <c r="U180" s="519"/>
      <c r="V180" s="519"/>
      <c r="W180" s="519"/>
      <c r="X180" s="519"/>
      <c r="Y180" s="519"/>
      <c r="Z180" s="519"/>
      <c r="AA180" s="519"/>
      <c r="AB180" s="519"/>
      <c r="AC180" s="519"/>
      <c r="AD180" s="519"/>
      <c r="AE180" s="519"/>
      <c r="AF180" s="519"/>
      <c r="AG180" s="520"/>
      <c r="AH180" s="63"/>
      <c r="AI180" s="27"/>
      <c r="AJ180" s="44"/>
    </row>
    <row r="181" spans="1:36" ht="15" customHeight="1">
      <c r="A181" s="26"/>
      <c r="B181" s="84"/>
      <c r="C181" s="518"/>
      <c r="D181" s="519"/>
      <c r="E181" s="519"/>
      <c r="F181" s="519"/>
      <c r="G181" s="519"/>
      <c r="H181" s="519"/>
      <c r="I181" s="519"/>
      <c r="J181" s="519"/>
      <c r="K181" s="519"/>
      <c r="L181" s="519"/>
      <c r="M181" s="519"/>
      <c r="N181" s="519"/>
      <c r="O181" s="519"/>
      <c r="P181" s="519"/>
      <c r="Q181" s="519"/>
      <c r="R181" s="519"/>
      <c r="S181" s="519"/>
      <c r="T181" s="519"/>
      <c r="U181" s="519"/>
      <c r="V181" s="519"/>
      <c r="W181" s="519"/>
      <c r="X181" s="519"/>
      <c r="Y181" s="519"/>
      <c r="Z181" s="519"/>
      <c r="AA181" s="519"/>
      <c r="AB181" s="519"/>
      <c r="AC181" s="519"/>
      <c r="AD181" s="519"/>
      <c r="AE181" s="519"/>
      <c r="AF181" s="519"/>
      <c r="AG181" s="520"/>
      <c r="AH181" s="63"/>
      <c r="AI181" s="27"/>
      <c r="AJ181" s="44"/>
    </row>
    <row r="182" spans="1:36" ht="15" customHeight="1">
      <c r="A182" s="26"/>
      <c r="B182" s="84"/>
      <c r="C182" s="518"/>
      <c r="D182" s="519"/>
      <c r="E182" s="519"/>
      <c r="F182" s="519"/>
      <c r="G182" s="519"/>
      <c r="H182" s="519"/>
      <c r="I182" s="519"/>
      <c r="J182" s="519"/>
      <c r="K182" s="519"/>
      <c r="L182" s="519"/>
      <c r="M182" s="519"/>
      <c r="N182" s="519"/>
      <c r="O182" s="519"/>
      <c r="P182" s="519"/>
      <c r="Q182" s="519"/>
      <c r="R182" s="519"/>
      <c r="S182" s="519"/>
      <c r="T182" s="519"/>
      <c r="U182" s="519"/>
      <c r="V182" s="519"/>
      <c r="W182" s="519"/>
      <c r="X182" s="519"/>
      <c r="Y182" s="519"/>
      <c r="Z182" s="519"/>
      <c r="AA182" s="519"/>
      <c r="AB182" s="519"/>
      <c r="AC182" s="519"/>
      <c r="AD182" s="519"/>
      <c r="AE182" s="519"/>
      <c r="AF182" s="519"/>
      <c r="AG182" s="520"/>
      <c r="AH182" s="63"/>
      <c r="AI182" s="27"/>
      <c r="AJ182" s="44"/>
    </row>
    <row r="183" spans="1:36" ht="15" customHeight="1">
      <c r="A183" s="26"/>
      <c r="B183" s="84"/>
      <c r="C183" s="518"/>
      <c r="D183" s="519"/>
      <c r="E183" s="519"/>
      <c r="F183" s="519"/>
      <c r="G183" s="519"/>
      <c r="H183" s="519"/>
      <c r="I183" s="519"/>
      <c r="J183" s="519"/>
      <c r="K183" s="519"/>
      <c r="L183" s="519"/>
      <c r="M183" s="519"/>
      <c r="N183" s="519"/>
      <c r="O183" s="519"/>
      <c r="P183" s="519"/>
      <c r="Q183" s="519"/>
      <c r="R183" s="519"/>
      <c r="S183" s="519"/>
      <c r="T183" s="519"/>
      <c r="U183" s="519"/>
      <c r="V183" s="519"/>
      <c r="W183" s="519"/>
      <c r="X183" s="519"/>
      <c r="Y183" s="519"/>
      <c r="Z183" s="519"/>
      <c r="AA183" s="519"/>
      <c r="AB183" s="519"/>
      <c r="AC183" s="519"/>
      <c r="AD183" s="519"/>
      <c r="AE183" s="519"/>
      <c r="AF183" s="519"/>
      <c r="AG183" s="520"/>
      <c r="AH183" s="63"/>
      <c r="AI183" s="27"/>
      <c r="AJ183" s="44"/>
    </row>
    <row r="184" spans="1:36" ht="15" customHeight="1">
      <c r="A184" s="26"/>
      <c r="B184" s="84"/>
      <c r="C184" s="518"/>
      <c r="D184" s="519"/>
      <c r="E184" s="519"/>
      <c r="F184" s="519"/>
      <c r="G184" s="519"/>
      <c r="H184" s="519"/>
      <c r="I184" s="519"/>
      <c r="J184" s="519"/>
      <c r="K184" s="519"/>
      <c r="L184" s="519"/>
      <c r="M184" s="519"/>
      <c r="N184" s="519"/>
      <c r="O184" s="519"/>
      <c r="P184" s="519"/>
      <c r="Q184" s="519"/>
      <c r="R184" s="519"/>
      <c r="S184" s="519"/>
      <c r="T184" s="519"/>
      <c r="U184" s="519"/>
      <c r="V184" s="519"/>
      <c r="W184" s="519"/>
      <c r="X184" s="519"/>
      <c r="Y184" s="519"/>
      <c r="Z184" s="519"/>
      <c r="AA184" s="519"/>
      <c r="AB184" s="519"/>
      <c r="AC184" s="519"/>
      <c r="AD184" s="519"/>
      <c r="AE184" s="519"/>
      <c r="AF184" s="519"/>
      <c r="AG184" s="520"/>
      <c r="AH184" s="63"/>
      <c r="AI184" s="27"/>
      <c r="AJ184" s="44"/>
    </row>
    <row r="185" spans="1:36" s="6" customFormat="1" ht="15" customHeight="1">
      <c r="A185" s="104"/>
      <c r="B185" s="79"/>
      <c r="C185" s="521"/>
      <c r="D185" s="522"/>
      <c r="E185" s="522"/>
      <c r="F185" s="522"/>
      <c r="G185" s="522"/>
      <c r="H185" s="522"/>
      <c r="I185" s="522"/>
      <c r="J185" s="522"/>
      <c r="K185" s="522"/>
      <c r="L185" s="522"/>
      <c r="M185" s="522"/>
      <c r="N185" s="522"/>
      <c r="O185" s="522"/>
      <c r="P185" s="522"/>
      <c r="Q185" s="522"/>
      <c r="R185" s="522"/>
      <c r="S185" s="522"/>
      <c r="T185" s="522"/>
      <c r="U185" s="522"/>
      <c r="V185" s="522"/>
      <c r="W185" s="522"/>
      <c r="X185" s="522"/>
      <c r="Y185" s="522"/>
      <c r="Z185" s="522"/>
      <c r="AA185" s="522"/>
      <c r="AB185" s="522"/>
      <c r="AC185" s="522"/>
      <c r="AD185" s="522"/>
      <c r="AE185" s="522"/>
      <c r="AF185" s="522"/>
      <c r="AG185" s="523"/>
      <c r="AH185" s="49"/>
      <c r="AI185" s="103"/>
    </row>
    <row r="186" spans="1:36" s="6" customFormat="1" ht="15" customHeight="1">
      <c r="A186" s="104"/>
      <c r="B186" s="87"/>
      <c r="C186" s="54"/>
      <c r="D186" s="54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6"/>
      <c r="AI186" s="103"/>
    </row>
    <row r="187" spans="1:36" ht="15" customHeight="1" thickBot="1">
      <c r="A187" s="28"/>
      <c r="B187" s="193"/>
      <c r="C187" s="193"/>
      <c r="D187" s="193"/>
      <c r="E187" s="194"/>
      <c r="F187" s="194"/>
      <c r="G187" s="194"/>
      <c r="H187" s="194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S187" s="194"/>
      <c r="T187" s="194"/>
      <c r="U187" s="194"/>
      <c r="V187" s="194"/>
      <c r="W187" s="194"/>
      <c r="X187" s="194"/>
      <c r="Y187" s="194"/>
      <c r="Z187" s="194"/>
      <c r="AA187" s="194"/>
      <c r="AB187" s="194"/>
      <c r="AC187" s="194"/>
      <c r="AD187" s="194"/>
      <c r="AE187" s="194"/>
      <c r="AF187" s="194"/>
      <c r="AG187" s="194"/>
      <c r="AH187" s="194"/>
      <c r="AI187" s="30"/>
    </row>
    <row r="191" spans="1:36" ht="15" customHeight="1" thickBot="1">
      <c r="A191" s="35" t="s">
        <v>212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</row>
    <row r="192" spans="1:36" ht="15" customHeight="1">
      <c r="A192" s="3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5"/>
    </row>
    <row r="193" spans="1:36" ht="15" customHeight="1">
      <c r="A193" s="26"/>
      <c r="B193" s="71" t="s">
        <v>213</v>
      </c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27"/>
    </row>
    <row r="194" spans="1:36" s="6" customFormat="1" ht="15" customHeight="1" thickBot="1">
      <c r="A194" s="104"/>
      <c r="B194" s="77"/>
      <c r="C194" s="51"/>
      <c r="D194" s="51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3"/>
      <c r="AI194" s="103"/>
    </row>
    <row r="195" spans="1:36" s="6" customFormat="1" ht="15" customHeight="1" thickTop="1" thickBot="1">
      <c r="A195" s="104"/>
      <c r="B195" s="78"/>
      <c r="C195" s="9"/>
      <c r="D195" s="75"/>
      <c r="E195" s="512" t="s">
        <v>216</v>
      </c>
      <c r="F195" s="512"/>
      <c r="G195" s="512"/>
      <c r="H195" s="512"/>
      <c r="I195" s="512"/>
      <c r="J195" s="512"/>
      <c r="K195" s="512"/>
      <c r="L195" s="512"/>
      <c r="M195" s="512"/>
      <c r="N195" s="512"/>
      <c r="O195" s="512"/>
      <c r="P195" s="512"/>
      <c r="Q195" s="512"/>
      <c r="R195" s="512"/>
      <c r="S195" s="512"/>
      <c r="T195" s="512"/>
      <c r="U195" s="512"/>
      <c r="V195" s="512"/>
      <c r="W195" s="512"/>
      <c r="X195" s="512"/>
      <c r="Y195" s="512"/>
      <c r="Z195" s="512"/>
      <c r="AA195" s="512"/>
      <c r="AB195" s="512"/>
      <c r="AC195" s="512"/>
      <c r="AD195" s="512"/>
      <c r="AE195" s="512"/>
      <c r="AF195" s="512"/>
      <c r="AG195" s="512"/>
      <c r="AH195" s="513"/>
      <c r="AI195" s="103"/>
    </row>
    <row r="196" spans="1:36" s="6" customFormat="1" ht="15" customHeight="1" thickTop="1">
      <c r="A196" s="104"/>
      <c r="B196" s="79"/>
      <c r="C196" s="47"/>
      <c r="D196" s="47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9"/>
      <c r="AI196" s="103"/>
    </row>
    <row r="197" spans="1:36" s="6" customFormat="1" ht="15" customHeight="1" thickBot="1">
      <c r="A197" s="104"/>
      <c r="B197" s="80"/>
      <c r="C197" s="57"/>
      <c r="D197" s="57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9"/>
      <c r="AI197" s="103"/>
    </row>
    <row r="198" spans="1:36" s="6" customFormat="1" ht="15" customHeight="1" thickTop="1" thickBot="1">
      <c r="A198" s="104"/>
      <c r="B198" s="81"/>
      <c r="C198" s="9"/>
      <c r="D198" s="76"/>
      <c r="E198" s="524" t="s">
        <v>217</v>
      </c>
      <c r="F198" s="524"/>
      <c r="G198" s="524"/>
      <c r="H198" s="524"/>
      <c r="I198" s="524"/>
      <c r="J198" s="524"/>
      <c r="K198" s="524"/>
      <c r="L198" s="524"/>
      <c r="M198" s="524"/>
      <c r="N198" s="524"/>
      <c r="O198" s="524"/>
      <c r="P198" s="524"/>
      <c r="Q198" s="524"/>
      <c r="R198" s="524"/>
      <c r="S198" s="524"/>
      <c r="T198" s="524"/>
      <c r="U198" s="524"/>
      <c r="V198" s="524"/>
      <c r="W198" s="524"/>
      <c r="X198" s="524"/>
      <c r="Y198" s="524"/>
      <c r="Z198" s="524"/>
      <c r="AA198" s="524"/>
      <c r="AB198" s="524"/>
      <c r="AC198" s="524"/>
      <c r="AD198" s="524"/>
      <c r="AE198" s="524"/>
      <c r="AF198" s="524"/>
      <c r="AG198" s="524"/>
      <c r="AH198" s="525"/>
      <c r="AI198" s="103"/>
      <c r="AJ198" s="44"/>
    </row>
    <row r="199" spans="1:36" s="6" customFormat="1" ht="15" customHeight="1" thickTop="1">
      <c r="A199" s="104"/>
      <c r="B199" s="82"/>
      <c r="C199" s="45"/>
      <c r="D199" s="45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50"/>
      <c r="AI199" s="103"/>
    </row>
    <row r="200" spans="1:36" s="6" customFormat="1" ht="15" customHeight="1" thickBot="1">
      <c r="A200" s="104"/>
      <c r="B200" s="83"/>
      <c r="C200" s="60"/>
      <c r="D200" s="60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2"/>
      <c r="AI200" s="103"/>
    </row>
    <row r="201" spans="1:36" s="6" customFormat="1" ht="15" customHeight="1" thickTop="1" thickBot="1">
      <c r="A201" s="104"/>
      <c r="B201" s="78"/>
      <c r="C201" s="9"/>
      <c r="D201" s="75"/>
      <c r="E201" s="512" t="s">
        <v>218</v>
      </c>
      <c r="F201" s="512"/>
      <c r="G201" s="512"/>
      <c r="H201" s="512"/>
      <c r="I201" s="512"/>
      <c r="J201" s="512"/>
      <c r="K201" s="512"/>
      <c r="L201" s="512"/>
      <c r="M201" s="512"/>
      <c r="N201" s="512"/>
      <c r="O201" s="512"/>
      <c r="P201" s="512"/>
      <c r="Q201" s="512"/>
      <c r="R201" s="512"/>
      <c r="S201" s="512"/>
      <c r="T201" s="512"/>
      <c r="U201" s="512"/>
      <c r="V201" s="512"/>
      <c r="W201" s="512"/>
      <c r="X201" s="512"/>
      <c r="Y201" s="512"/>
      <c r="Z201" s="512"/>
      <c r="AA201" s="512"/>
      <c r="AB201" s="512"/>
      <c r="AC201" s="512"/>
      <c r="AD201" s="512"/>
      <c r="AE201" s="512"/>
      <c r="AF201" s="512"/>
      <c r="AG201" s="512"/>
      <c r="AH201" s="513"/>
      <c r="AI201" s="103"/>
      <c r="AJ201" s="44"/>
    </row>
    <row r="202" spans="1:36" s="6" customFormat="1" ht="15" customHeight="1" thickTop="1">
      <c r="A202" s="104"/>
      <c r="B202" s="79"/>
      <c r="C202" s="47"/>
      <c r="D202" s="47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9"/>
      <c r="AI202" s="103"/>
    </row>
    <row r="203" spans="1:36" s="6" customFormat="1" ht="15" customHeight="1" thickBot="1">
      <c r="A203" s="104"/>
      <c r="B203" s="80"/>
      <c r="C203" s="57"/>
      <c r="D203" s="57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9"/>
      <c r="AI203" s="103"/>
    </row>
    <row r="204" spans="1:36" ht="15" customHeight="1" thickTop="1" thickBot="1">
      <c r="A204" s="26"/>
      <c r="B204" s="81"/>
      <c r="C204" s="9"/>
      <c r="D204" s="76"/>
      <c r="E204" s="514" t="s">
        <v>161</v>
      </c>
      <c r="F204" s="514"/>
      <c r="G204" s="514"/>
      <c r="H204" s="515"/>
      <c r="I204" s="516"/>
      <c r="J204" s="516"/>
      <c r="K204" s="516"/>
      <c r="L204" s="516"/>
      <c r="M204" s="516"/>
      <c r="N204" s="516"/>
      <c r="O204" s="516"/>
      <c r="P204" s="516"/>
      <c r="Q204" s="516"/>
      <c r="R204" s="516"/>
      <c r="S204" s="516"/>
      <c r="T204" s="516"/>
      <c r="U204" s="516"/>
      <c r="V204" s="516"/>
      <c r="W204" s="516"/>
      <c r="X204" s="516"/>
      <c r="Y204" s="516"/>
      <c r="Z204" s="516"/>
      <c r="AA204" s="516"/>
      <c r="AB204" s="516"/>
      <c r="AC204" s="516"/>
      <c r="AD204" s="516"/>
      <c r="AE204" s="516"/>
      <c r="AF204" s="516"/>
      <c r="AG204" s="517"/>
      <c r="AH204" s="65"/>
      <c r="AI204" s="27"/>
      <c r="AJ204" s="44"/>
    </row>
    <row r="205" spans="1:36" ht="15" customHeight="1" thickTop="1">
      <c r="A205" s="26"/>
      <c r="B205" s="85"/>
      <c r="C205" s="66"/>
      <c r="D205" s="76"/>
      <c r="E205" s="66"/>
      <c r="F205" s="66"/>
      <c r="G205" s="66"/>
      <c r="H205" s="518"/>
      <c r="I205" s="519"/>
      <c r="J205" s="519"/>
      <c r="K205" s="519"/>
      <c r="L205" s="519"/>
      <c r="M205" s="519"/>
      <c r="N205" s="519"/>
      <c r="O205" s="519"/>
      <c r="P205" s="519"/>
      <c r="Q205" s="519"/>
      <c r="R205" s="519"/>
      <c r="S205" s="519"/>
      <c r="T205" s="519"/>
      <c r="U205" s="519"/>
      <c r="V205" s="519"/>
      <c r="W205" s="519"/>
      <c r="X205" s="519"/>
      <c r="Y205" s="519"/>
      <c r="Z205" s="519"/>
      <c r="AA205" s="519"/>
      <c r="AB205" s="519"/>
      <c r="AC205" s="519"/>
      <c r="AD205" s="519"/>
      <c r="AE205" s="519"/>
      <c r="AF205" s="519"/>
      <c r="AG205" s="520"/>
      <c r="AH205" s="65"/>
      <c r="AI205" s="27"/>
      <c r="AJ205" s="44"/>
    </row>
    <row r="206" spans="1:36" s="6" customFormat="1" ht="15" customHeight="1">
      <c r="A206" s="104"/>
      <c r="B206" s="82"/>
      <c r="C206" s="45"/>
      <c r="D206" s="45"/>
      <c r="E206" s="46"/>
      <c r="F206" s="46"/>
      <c r="G206" s="46"/>
      <c r="H206" s="521"/>
      <c r="I206" s="522"/>
      <c r="J206" s="522"/>
      <c r="K206" s="522"/>
      <c r="L206" s="522"/>
      <c r="M206" s="522"/>
      <c r="N206" s="522"/>
      <c r="O206" s="522"/>
      <c r="P206" s="522"/>
      <c r="Q206" s="522"/>
      <c r="R206" s="522"/>
      <c r="S206" s="522"/>
      <c r="T206" s="522"/>
      <c r="U206" s="522"/>
      <c r="V206" s="522"/>
      <c r="W206" s="522"/>
      <c r="X206" s="522"/>
      <c r="Y206" s="522"/>
      <c r="Z206" s="522"/>
      <c r="AA206" s="522"/>
      <c r="AB206" s="522"/>
      <c r="AC206" s="522"/>
      <c r="AD206" s="522"/>
      <c r="AE206" s="522"/>
      <c r="AF206" s="522"/>
      <c r="AG206" s="523"/>
      <c r="AH206" s="50"/>
      <c r="AI206" s="103"/>
    </row>
    <row r="207" spans="1:36" s="6" customFormat="1" ht="15" customHeight="1">
      <c r="A207" s="104"/>
      <c r="B207" s="86"/>
      <c r="C207" s="67"/>
      <c r="D207" s="67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9"/>
      <c r="AI207" s="103"/>
    </row>
    <row r="208" spans="1:36" ht="15" customHeight="1">
      <c r="A208" s="26"/>
      <c r="B208" s="188"/>
      <c r="C208" s="188"/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27"/>
    </row>
    <row r="209" spans="1:36" ht="15" customHeight="1">
      <c r="A209" s="26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27"/>
    </row>
    <row r="210" spans="1:36" ht="15" customHeight="1">
      <c r="A210" s="26"/>
      <c r="B210" s="71" t="s">
        <v>214</v>
      </c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27"/>
    </row>
    <row r="211" spans="1:36" s="6" customFormat="1" ht="15" customHeight="1" thickBot="1">
      <c r="A211" s="104"/>
      <c r="B211" s="77"/>
      <c r="C211" s="51"/>
      <c r="D211" s="51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3"/>
      <c r="AI211" s="103"/>
    </row>
    <row r="212" spans="1:36" s="6" customFormat="1" ht="15" customHeight="1" thickTop="1" thickBot="1">
      <c r="A212" s="104"/>
      <c r="B212" s="78"/>
      <c r="C212" s="9"/>
      <c r="D212" s="75"/>
      <c r="E212" s="512" t="s">
        <v>215</v>
      </c>
      <c r="F212" s="512"/>
      <c r="G212" s="512"/>
      <c r="H212" s="512"/>
      <c r="I212" s="512"/>
      <c r="J212" s="512"/>
      <c r="K212" s="512"/>
      <c r="L212" s="512"/>
      <c r="M212" s="512"/>
      <c r="N212" s="512"/>
      <c r="O212" s="512"/>
      <c r="P212" s="512"/>
      <c r="Q212" s="512"/>
      <c r="R212" s="512"/>
      <c r="S212" s="512"/>
      <c r="T212" s="512"/>
      <c r="U212" s="512"/>
      <c r="V212" s="512"/>
      <c r="W212" s="512"/>
      <c r="X212" s="512"/>
      <c r="Y212" s="512"/>
      <c r="Z212" s="512"/>
      <c r="AA212" s="512"/>
      <c r="AB212" s="512"/>
      <c r="AC212" s="512"/>
      <c r="AD212" s="512"/>
      <c r="AE212" s="512"/>
      <c r="AF212" s="512"/>
      <c r="AG212" s="512"/>
      <c r="AH212" s="513"/>
      <c r="AI212" s="103"/>
    </row>
    <row r="213" spans="1:36" s="6" customFormat="1" ht="15" customHeight="1" thickTop="1">
      <c r="A213" s="104"/>
      <c r="B213" s="79"/>
      <c r="C213" s="47"/>
      <c r="D213" s="47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9"/>
      <c r="AI213" s="103"/>
    </row>
    <row r="214" spans="1:36" s="6" customFormat="1" ht="15" customHeight="1" thickBot="1">
      <c r="A214" s="104"/>
      <c r="B214" s="80"/>
      <c r="C214" s="57"/>
      <c r="D214" s="57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9"/>
      <c r="AI214" s="103"/>
    </row>
    <row r="215" spans="1:36" ht="15" customHeight="1" thickTop="1" thickBot="1">
      <c r="A215" s="26"/>
      <c r="B215" s="81"/>
      <c r="C215" s="9"/>
      <c r="D215" s="76"/>
      <c r="E215" s="514" t="s">
        <v>161</v>
      </c>
      <c r="F215" s="514"/>
      <c r="G215" s="514"/>
      <c r="H215" s="515"/>
      <c r="I215" s="516"/>
      <c r="J215" s="516"/>
      <c r="K215" s="516"/>
      <c r="L215" s="516"/>
      <c r="M215" s="516"/>
      <c r="N215" s="516"/>
      <c r="O215" s="516"/>
      <c r="P215" s="516"/>
      <c r="Q215" s="516"/>
      <c r="R215" s="516"/>
      <c r="S215" s="516"/>
      <c r="T215" s="516"/>
      <c r="U215" s="516"/>
      <c r="V215" s="516"/>
      <c r="W215" s="516"/>
      <c r="X215" s="516"/>
      <c r="Y215" s="516"/>
      <c r="Z215" s="516"/>
      <c r="AA215" s="516"/>
      <c r="AB215" s="516"/>
      <c r="AC215" s="516"/>
      <c r="AD215" s="516"/>
      <c r="AE215" s="516"/>
      <c r="AF215" s="516"/>
      <c r="AG215" s="517"/>
      <c r="AH215" s="65"/>
      <c r="AI215" s="27"/>
      <c r="AJ215" s="44"/>
    </row>
    <row r="216" spans="1:36" ht="15" customHeight="1" thickTop="1">
      <c r="A216" s="26"/>
      <c r="B216" s="85"/>
      <c r="C216" s="66"/>
      <c r="D216" s="76"/>
      <c r="E216" s="66"/>
      <c r="F216" s="66"/>
      <c r="G216" s="66"/>
      <c r="H216" s="518"/>
      <c r="I216" s="519"/>
      <c r="J216" s="519"/>
      <c r="K216" s="519"/>
      <c r="L216" s="519"/>
      <c r="M216" s="519"/>
      <c r="N216" s="519"/>
      <c r="O216" s="519"/>
      <c r="P216" s="519"/>
      <c r="Q216" s="519"/>
      <c r="R216" s="519"/>
      <c r="S216" s="519"/>
      <c r="T216" s="519"/>
      <c r="U216" s="519"/>
      <c r="V216" s="519"/>
      <c r="W216" s="519"/>
      <c r="X216" s="519"/>
      <c r="Y216" s="519"/>
      <c r="Z216" s="519"/>
      <c r="AA216" s="519"/>
      <c r="AB216" s="519"/>
      <c r="AC216" s="519"/>
      <c r="AD216" s="519"/>
      <c r="AE216" s="519"/>
      <c r="AF216" s="519"/>
      <c r="AG216" s="520"/>
      <c r="AH216" s="65"/>
      <c r="AI216" s="27"/>
      <c r="AJ216" s="44"/>
    </row>
    <row r="217" spans="1:36" s="6" customFormat="1" ht="15" customHeight="1">
      <c r="A217" s="104"/>
      <c r="B217" s="82"/>
      <c r="C217" s="45"/>
      <c r="D217" s="45"/>
      <c r="E217" s="46"/>
      <c r="F217" s="46"/>
      <c r="G217" s="46"/>
      <c r="H217" s="521"/>
      <c r="I217" s="522"/>
      <c r="J217" s="522"/>
      <c r="K217" s="522"/>
      <c r="L217" s="522"/>
      <c r="M217" s="522"/>
      <c r="N217" s="522"/>
      <c r="O217" s="522"/>
      <c r="P217" s="522"/>
      <c r="Q217" s="522"/>
      <c r="R217" s="522"/>
      <c r="S217" s="522"/>
      <c r="T217" s="522"/>
      <c r="U217" s="522"/>
      <c r="V217" s="522"/>
      <c r="W217" s="522"/>
      <c r="X217" s="522"/>
      <c r="Y217" s="522"/>
      <c r="Z217" s="522"/>
      <c r="AA217" s="522"/>
      <c r="AB217" s="522"/>
      <c r="AC217" s="522"/>
      <c r="AD217" s="522"/>
      <c r="AE217" s="522"/>
      <c r="AF217" s="522"/>
      <c r="AG217" s="523"/>
      <c r="AH217" s="50"/>
      <c r="AI217" s="103"/>
    </row>
    <row r="218" spans="1:36" s="6" customFormat="1" ht="15" customHeight="1">
      <c r="A218" s="104"/>
      <c r="B218" s="86"/>
      <c r="C218" s="67"/>
      <c r="D218" s="67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9"/>
      <c r="AI218" s="103"/>
    </row>
    <row r="219" spans="1:36" ht="15" customHeight="1" thickBot="1">
      <c r="A219" s="28"/>
      <c r="B219" s="193"/>
      <c r="C219" s="193"/>
      <c r="D219" s="193"/>
      <c r="E219" s="194"/>
      <c r="F219" s="194"/>
      <c r="G219" s="194"/>
      <c r="H219" s="194"/>
      <c r="I219" s="194"/>
      <c r="J219" s="194"/>
      <c r="K219" s="194"/>
      <c r="L219" s="194"/>
      <c r="M219" s="194"/>
      <c r="N219" s="194"/>
      <c r="O219" s="194"/>
      <c r="P219" s="194"/>
      <c r="Q219" s="194"/>
      <c r="R219" s="194"/>
      <c r="S219" s="194"/>
      <c r="T219" s="194"/>
      <c r="U219" s="194"/>
      <c r="V219" s="194"/>
      <c r="W219" s="194"/>
      <c r="X219" s="194"/>
      <c r="Y219" s="194"/>
      <c r="Z219" s="194"/>
      <c r="AA219" s="194"/>
      <c r="AB219" s="194"/>
      <c r="AC219" s="194"/>
      <c r="AD219" s="194"/>
      <c r="AE219" s="194"/>
      <c r="AF219" s="194"/>
      <c r="AG219" s="194"/>
      <c r="AH219" s="194"/>
      <c r="AI219" s="30"/>
    </row>
  </sheetData>
  <sheetProtection sheet="1"/>
  <mergeCells count="60">
    <mergeCell ref="E44:AH45"/>
    <mergeCell ref="E163:AH163"/>
    <mergeCell ref="E166:G166"/>
    <mergeCell ref="H166:AG168"/>
    <mergeCell ref="E13:AH13"/>
    <mergeCell ref="E76:AH76"/>
    <mergeCell ref="E16:AH16"/>
    <mergeCell ref="E19:AH19"/>
    <mergeCell ref="E22:AH22"/>
    <mergeCell ref="E25:AH25"/>
    <mergeCell ref="E28:AH28"/>
    <mergeCell ref="E31:AH31"/>
    <mergeCell ref="E34:AH34"/>
    <mergeCell ref="E160:AH160"/>
    <mergeCell ref="E48:G48"/>
    <mergeCell ref="H48:AG50"/>
    <mergeCell ref="E89:AH89"/>
    <mergeCell ref="E92:AH92"/>
    <mergeCell ref="E41:AH41"/>
    <mergeCell ref="D5:S5"/>
    <mergeCell ref="T5:AI5"/>
    <mergeCell ref="D6:S6"/>
    <mergeCell ref="T6:AI6"/>
    <mergeCell ref="E59:AH59"/>
    <mergeCell ref="E62:AH63"/>
    <mergeCell ref="E66:AH66"/>
    <mergeCell ref="E69:AH69"/>
    <mergeCell ref="E37:AH38"/>
    <mergeCell ref="E72:AH73"/>
    <mergeCell ref="E79:AH80"/>
    <mergeCell ref="E83:AH83"/>
    <mergeCell ref="E86:AH86"/>
    <mergeCell ref="E128:AH128"/>
    <mergeCell ref="E95:AH95"/>
    <mergeCell ref="E98:AH98"/>
    <mergeCell ref="E101:AH101"/>
    <mergeCell ref="E104:AH104"/>
    <mergeCell ref="E122:AH122"/>
    <mergeCell ref="E125:AH125"/>
    <mergeCell ref="E107:G107"/>
    <mergeCell ref="H107:AG109"/>
    <mergeCell ref="E119:AH119"/>
    <mergeCell ref="E131:AH131"/>
    <mergeCell ref="E134:AH134"/>
    <mergeCell ref="E137:AH137"/>
    <mergeCell ref="E157:AH157"/>
    <mergeCell ref="E146:G146"/>
    <mergeCell ref="H146:AG148"/>
    <mergeCell ref="E140:AH140"/>
    <mergeCell ref="E143:AH143"/>
    <mergeCell ref="E154:AH154"/>
    <mergeCell ref="E212:AH212"/>
    <mergeCell ref="E215:G215"/>
    <mergeCell ref="H215:AG217"/>
    <mergeCell ref="C177:AG185"/>
    <mergeCell ref="E195:AH195"/>
    <mergeCell ref="E198:AH198"/>
    <mergeCell ref="E201:AH201"/>
    <mergeCell ref="E204:G204"/>
    <mergeCell ref="H204:AG206"/>
  </mergeCells>
  <conditionalFormatting sqref="C177:L185">
    <cfRule type="expression" dxfId="11" priority="56" stopIfTrue="1">
      <formula>#REF!=""</formula>
    </cfRule>
  </conditionalFormatting>
  <conditionalFormatting sqref="H48:AG50">
    <cfRule type="expression" dxfId="10" priority="11" stopIfTrue="1">
      <formula>C48=""</formula>
    </cfRule>
  </conditionalFormatting>
  <conditionalFormatting sqref="H107:AG109">
    <cfRule type="expression" dxfId="9" priority="1" stopIfTrue="1">
      <formula>C107=""</formula>
    </cfRule>
  </conditionalFormatting>
  <conditionalFormatting sqref="H146:AG148">
    <cfRule type="expression" dxfId="8" priority="7" stopIfTrue="1">
      <formula>C146=""</formula>
    </cfRule>
  </conditionalFormatting>
  <conditionalFormatting sqref="H166:AG168">
    <cfRule type="expression" dxfId="7" priority="2" stopIfTrue="1">
      <formula>C166=""</formula>
    </cfRule>
  </conditionalFormatting>
  <conditionalFormatting sqref="H204:AG206">
    <cfRule type="expression" dxfId="6" priority="4" stopIfTrue="1">
      <formula>C204=""</formula>
    </cfRule>
  </conditionalFormatting>
  <conditionalFormatting sqref="H215:AG217">
    <cfRule type="expression" dxfId="5" priority="3" stopIfTrue="1">
      <formula>C215=""</formula>
    </cfRule>
  </conditionalFormatting>
  <conditionalFormatting sqref="M177:AG185">
    <cfRule type="expression" dxfId="4" priority="58" stopIfTrue="1">
      <formula>#REF!=""</formula>
    </cfRule>
  </conditionalFormatting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J96"/>
  <sheetViews>
    <sheetView workbookViewId="0">
      <pane ySplit="6" topLeftCell="A127" activePane="bottomLeft" state="frozen"/>
      <selection pane="bottomLeft"/>
    </sheetView>
  </sheetViews>
  <sheetFormatPr defaultColWidth="2.85546875" defaultRowHeight="15" customHeight="1"/>
  <cols>
    <col min="1" max="16384" width="2.85546875" style="1"/>
  </cols>
  <sheetData>
    <row r="1" spans="1:35" ht="15" customHeight="1">
      <c r="A1" s="3" t="str">
        <f>Stampa!J2 &amp; " " &amp; Stampa!J3</f>
        <v>Istituto Comprensivo Statale Pietrasanta 2</v>
      </c>
      <c r="AI1" s="4" t="str">
        <f>Stampa!J37 &amp; " " &amp; Stampa!J38</f>
        <v xml:space="preserve">Scuola Statale  </v>
      </c>
    </row>
    <row r="2" spans="1:35" ht="22.5" customHeight="1">
      <c r="R2" s="19" t="s">
        <v>261</v>
      </c>
    </row>
    <row r="3" spans="1:35" ht="15" customHeight="1">
      <c r="R3" s="70" t="s">
        <v>219</v>
      </c>
    </row>
    <row r="4" spans="1:35" ht="15" customHeight="1">
      <c r="R4" s="70"/>
    </row>
    <row r="5" spans="1:35" ht="15" customHeight="1">
      <c r="C5" s="2" t="str">
        <f>IF(Modulo!AH4="F","Alunna","Alunno")</f>
        <v>Alunno</v>
      </c>
      <c r="D5" s="343" t="str">
        <f>IF(HOME!D4&lt;&gt;"",HOME!D4,"")</f>
        <v/>
      </c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5"/>
      <c r="T5" s="343" t="str">
        <f>IF(HOME!R4&lt;&gt;"",HOME!R4,"")</f>
        <v/>
      </c>
      <c r="U5" s="344"/>
      <c r="V5" s="344"/>
      <c r="W5" s="344"/>
      <c r="X5" s="344"/>
      <c r="Y5" s="344"/>
      <c r="Z5" s="344"/>
      <c r="AA5" s="344"/>
      <c r="AB5" s="344"/>
      <c r="AC5" s="344"/>
      <c r="AD5" s="344"/>
      <c r="AE5" s="344"/>
      <c r="AF5" s="344"/>
      <c r="AG5" s="344"/>
      <c r="AH5" s="344"/>
      <c r="AI5" s="345"/>
    </row>
    <row r="6" spans="1:35" ht="15" customHeight="1">
      <c r="D6" s="441" t="s">
        <v>4</v>
      </c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 t="s">
        <v>5</v>
      </c>
      <c r="U6" s="441"/>
      <c r="V6" s="441"/>
      <c r="W6" s="441"/>
      <c r="X6" s="441"/>
      <c r="Y6" s="441"/>
      <c r="Z6" s="441"/>
      <c r="AA6" s="441"/>
      <c r="AB6" s="441"/>
      <c r="AC6" s="441"/>
      <c r="AD6" s="441"/>
      <c r="AE6" s="441"/>
      <c r="AF6" s="441"/>
      <c r="AG6" s="441"/>
      <c r="AH6" s="441"/>
      <c r="AI6" s="441"/>
    </row>
    <row r="7" spans="1:35" ht="7.5" customHeight="1"/>
    <row r="10" spans="1:35" ht="15" customHeight="1" thickBot="1">
      <c r="A10" s="35" t="s">
        <v>251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ht="15" customHeight="1">
      <c r="A11" s="3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5"/>
    </row>
    <row r="12" spans="1:35" ht="15" customHeight="1" thickBot="1">
      <c r="A12" s="104"/>
      <c r="B12" s="77"/>
      <c r="C12" s="51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3"/>
      <c r="AI12" s="103"/>
    </row>
    <row r="13" spans="1:35" ht="15" customHeight="1" thickTop="1" thickBot="1">
      <c r="A13" s="104"/>
      <c r="B13" s="78"/>
      <c r="C13" s="9"/>
      <c r="D13" s="75"/>
      <c r="E13" s="532" t="s">
        <v>253</v>
      </c>
      <c r="F13" s="532"/>
      <c r="G13" s="532"/>
      <c r="H13" s="532"/>
      <c r="I13" s="532"/>
      <c r="J13" s="532"/>
      <c r="K13" s="532"/>
      <c r="L13" s="532"/>
      <c r="M13" s="532"/>
      <c r="N13" s="532"/>
      <c r="O13" s="532"/>
      <c r="P13" s="532"/>
      <c r="Q13" s="532"/>
      <c r="R13" s="532"/>
      <c r="S13" s="533"/>
      <c r="T13" s="526"/>
      <c r="U13" s="527"/>
      <c r="V13" s="527"/>
      <c r="W13" s="527"/>
      <c r="X13" s="527"/>
      <c r="Y13" s="527"/>
      <c r="Z13" s="527"/>
      <c r="AA13" s="527"/>
      <c r="AB13" s="527"/>
      <c r="AC13" s="527"/>
      <c r="AD13" s="527"/>
      <c r="AE13" s="527"/>
      <c r="AF13" s="527"/>
      <c r="AG13" s="528"/>
      <c r="AH13" s="90"/>
      <c r="AI13" s="103"/>
    </row>
    <row r="14" spans="1:35" ht="15" customHeight="1" thickTop="1">
      <c r="A14" s="104"/>
      <c r="B14" s="84"/>
      <c r="C14" s="75"/>
      <c r="D14" s="75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529"/>
      <c r="U14" s="530"/>
      <c r="V14" s="530"/>
      <c r="W14" s="530"/>
      <c r="X14" s="530"/>
      <c r="Y14" s="530"/>
      <c r="Z14" s="530"/>
      <c r="AA14" s="530"/>
      <c r="AB14" s="530"/>
      <c r="AC14" s="530"/>
      <c r="AD14" s="530"/>
      <c r="AE14" s="530"/>
      <c r="AF14" s="530"/>
      <c r="AG14" s="531"/>
      <c r="AH14" s="90"/>
      <c r="AI14" s="103"/>
    </row>
    <row r="15" spans="1:35" ht="15" customHeight="1" thickBot="1">
      <c r="A15" s="104"/>
      <c r="B15" s="84"/>
      <c r="C15" s="88"/>
      <c r="D15" s="75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75"/>
      <c r="R15" s="88"/>
      <c r="S15" s="88"/>
      <c r="T15" s="75"/>
      <c r="U15" s="88"/>
      <c r="V15" s="75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90"/>
      <c r="AI15" s="103"/>
    </row>
    <row r="16" spans="1:35" ht="15" customHeight="1" thickTop="1" thickBot="1">
      <c r="A16" s="104"/>
      <c r="B16" s="84"/>
      <c r="C16" s="88"/>
      <c r="D16" s="75"/>
      <c r="E16" s="75"/>
      <c r="F16" s="534" t="s">
        <v>252</v>
      </c>
      <c r="G16" s="534"/>
      <c r="H16" s="534"/>
      <c r="I16" s="534"/>
      <c r="J16" s="88"/>
      <c r="K16" s="9"/>
      <c r="L16" s="196" t="s">
        <v>233</v>
      </c>
      <c r="M16" s="88"/>
      <c r="N16" s="88"/>
      <c r="O16" s="88"/>
      <c r="P16" s="88"/>
      <c r="Q16" s="9"/>
      <c r="R16" s="196" t="s">
        <v>234</v>
      </c>
      <c r="S16" s="88"/>
      <c r="T16" s="88"/>
      <c r="U16" s="75"/>
      <c r="V16" s="88"/>
      <c r="W16" s="9"/>
      <c r="X16" s="196" t="s">
        <v>235</v>
      </c>
      <c r="Y16" s="88"/>
      <c r="Z16" s="88"/>
      <c r="AA16" s="88"/>
      <c r="AB16" s="88"/>
      <c r="AC16" s="9"/>
      <c r="AD16" s="196" t="s">
        <v>236</v>
      </c>
      <c r="AE16" s="88"/>
      <c r="AF16" s="88"/>
      <c r="AG16" s="88"/>
      <c r="AH16" s="90"/>
      <c r="AI16" s="103"/>
    </row>
    <row r="17" spans="1:36" ht="15" customHeight="1" thickTop="1">
      <c r="A17" s="104"/>
      <c r="B17" s="79"/>
      <c r="C17" s="47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9"/>
      <c r="AI17" s="103"/>
    </row>
    <row r="18" spans="1:36" ht="15" customHeight="1" thickBot="1">
      <c r="A18" s="104"/>
      <c r="B18" s="80"/>
      <c r="C18" s="57"/>
      <c r="D18" s="57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9"/>
      <c r="AI18" s="103"/>
    </row>
    <row r="19" spans="1:36" ht="15" customHeight="1" thickTop="1" thickBot="1">
      <c r="A19" s="104"/>
      <c r="B19" s="81"/>
      <c r="C19" s="9"/>
      <c r="D19" s="76"/>
      <c r="E19" s="524" t="s">
        <v>220</v>
      </c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524"/>
      <c r="R19" s="524"/>
      <c r="S19" s="524"/>
      <c r="T19" s="524"/>
      <c r="U19" s="524"/>
      <c r="V19" s="524"/>
      <c r="W19" s="524"/>
      <c r="X19" s="524"/>
      <c r="Y19" s="524"/>
      <c r="Z19" s="524"/>
      <c r="AA19" s="524"/>
      <c r="AB19" s="524"/>
      <c r="AC19" s="524"/>
      <c r="AD19" s="524"/>
      <c r="AE19" s="524"/>
      <c r="AF19" s="524"/>
      <c r="AG19" s="524"/>
      <c r="AH19" s="525"/>
      <c r="AI19" s="103"/>
    </row>
    <row r="20" spans="1:36" ht="15" customHeight="1" thickTop="1">
      <c r="A20" s="104"/>
      <c r="B20" s="82"/>
      <c r="C20" s="45"/>
      <c r="D20" s="45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50"/>
      <c r="AI20" s="103"/>
    </row>
    <row r="21" spans="1:36" s="6" customFormat="1" ht="15" customHeight="1" thickBot="1">
      <c r="A21" s="104"/>
      <c r="B21" s="83"/>
      <c r="C21" s="60"/>
      <c r="D21" s="60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2"/>
      <c r="AI21" s="103"/>
    </row>
    <row r="22" spans="1:36" s="6" customFormat="1" ht="15" customHeight="1" thickTop="1" thickBot="1">
      <c r="A22" s="104"/>
      <c r="B22" s="78"/>
      <c r="C22" s="9"/>
      <c r="D22" s="75"/>
      <c r="E22" s="512" t="s">
        <v>221</v>
      </c>
      <c r="F22" s="512"/>
      <c r="G22" s="512"/>
      <c r="H22" s="512"/>
      <c r="I22" s="512"/>
      <c r="J22" s="512"/>
      <c r="K22" s="512"/>
      <c r="L22" s="512"/>
      <c r="M22" s="512"/>
      <c r="N22" s="512"/>
      <c r="O22" s="512"/>
      <c r="P22" s="512"/>
      <c r="Q22" s="512"/>
      <c r="R22" s="512"/>
      <c r="S22" s="512"/>
      <c r="T22" s="512"/>
      <c r="U22" s="512"/>
      <c r="V22" s="512"/>
      <c r="W22" s="512"/>
      <c r="X22" s="512"/>
      <c r="Y22" s="512"/>
      <c r="Z22" s="512"/>
      <c r="AA22" s="512"/>
      <c r="AB22" s="512"/>
      <c r="AC22" s="512"/>
      <c r="AD22" s="512"/>
      <c r="AE22" s="512"/>
      <c r="AF22" s="512"/>
      <c r="AG22" s="512"/>
      <c r="AH22" s="513"/>
      <c r="AI22" s="103"/>
      <c r="AJ22" s="44"/>
    </row>
    <row r="23" spans="1:36" s="6" customFormat="1" ht="15" customHeight="1" thickTop="1">
      <c r="A23" s="104"/>
      <c r="B23" s="79"/>
      <c r="C23" s="47"/>
      <c r="D23" s="47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9"/>
      <c r="AI23" s="103"/>
    </row>
    <row r="24" spans="1:36" s="6" customFormat="1" ht="15" customHeight="1" thickBot="1">
      <c r="A24" s="104"/>
      <c r="B24" s="80"/>
      <c r="C24" s="57"/>
      <c r="D24" s="57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9"/>
      <c r="AI24" s="103"/>
    </row>
    <row r="25" spans="1:36" s="6" customFormat="1" ht="15" customHeight="1" thickTop="1" thickBot="1">
      <c r="A25" s="104"/>
      <c r="B25" s="81"/>
      <c r="C25" s="9"/>
      <c r="D25" s="76"/>
      <c r="E25" s="524" t="s">
        <v>222</v>
      </c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4"/>
      <c r="Q25" s="524"/>
      <c r="R25" s="524"/>
      <c r="S25" s="524"/>
      <c r="T25" s="524"/>
      <c r="U25" s="524"/>
      <c r="V25" s="524"/>
      <c r="W25" s="524"/>
      <c r="X25" s="524"/>
      <c r="Y25" s="524"/>
      <c r="Z25" s="524"/>
      <c r="AA25" s="524"/>
      <c r="AB25" s="524"/>
      <c r="AC25" s="524"/>
      <c r="AD25" s="524"/>
      <c r="AE25" s="524"/>
      <c r="AF25" s="524"/>
      <c r="AG25" s="524"/>
      <c r="AH25" s="525"/>
      <c r="AI25" s="103"/>
      <c r="AJ25" s="44"/>
    </row>
    <row r="26" spans="1:36" s="6" customFormat="1" ht="15" customHeight="1" thickTop="1">
      <c r="A26" s="104"/>
      <c r="B26" s="82"/>
      <c r="C26" s="45"/>
      <c r="D26" s="45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50"/>
      <c r="AI26" s="103"/>
    </row>
    <row r="27" spans="1:36" s="6" customFormat="1" ht="15" customHeight="1" thickBot="1">
      <c r="A27" s="104"/>
      <c r="B27" s="83"/>
      <c r="C27" s="60"/>
      <c r="D27" s="60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2"/>
      <c r="AI27" s="103"/>
    </row>
    <row r="28" spans="1:36" ht="15" customHeight="1" thickTop="1" thickBot="1">
      <c r="A28" s="26"/>
      <c r="B28" s="78"/>
      <c r="C28" s="9"/>
      <c r="D28" s="75"/>
      <c r="E28" s="535" t="s">
        <v>161</v>
      </c>
      <c r="F28" s="535"/>
      <c r="G28" s="535"/>
      <c r="H28" s="515"/>
      <c r="I28" s="51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6"/>
      <c r="AA28" s="516"/>
      <c r="AB28" s="516"/>
      <c r="AC28" s="516"/>
      <c r="AD28" s="516"/>
      <c r="AE28" s="516"/>
      <c r="AF28" s="516"/>
      <c r="AG28" s="517"/>
      <c r="AH28" s="63"/>
      <c r="AI28" s="27"/>
      <c r="AJ28" s="44"/>
    </row>
    <row r="29" spans="1:36" ht="15" customHeight="1" thickTop="1">
      <c r="A29" s="26"/>
      <c r="B29" s="84"/>
      <c r="C29" s="64"/>
      <c r="D29" s="75"/>
      <c r="E29" s="64"/>
      <c r="F29" s="64"/>
      <c r="G29" s="64"/>
      <c r="H29" s="518"/>
      <c r="I29" s="519"/>
      <c r="J29" s="519"/>
      <c r="K29" s="519"/>
      <c r="L29" s="519"/>
      <c r="M29" s="519"/>
      <c r="N29" s="519"/>
      <c r="O29" s="519"/>
      <c r="P29" s="519"/>
      <c r="Q29" s="519"/>
      <c r="R29" s="519"/>
      <c r="S29" s="519"/>
      <c r="T29" s="519"/>
      <c r="U29" s="519"/>
      <c r="V29" s="519"/>
      <c r="W29" s="519"/>
      <c r="X29" s="519"/>
      <c r="Y29" s="519"/>
      <c r="Z29" s="519"/>
      <c r="AA29" s="519"/>
      <c r="AB29" s="519"/>
      <c r="AC29" s="519"/>
      <c r="AD29" s="519"/>
      <c r="AE29" s="519"/>
      <c r="AF29" s="519"/>
      <c r="AG29" s="520"/>
      <c r="AH29" s="63"/>
      <c r="AI29" s="27"/>
      <c r="AJ29" s="44"/>
    </row>
    <row r="30" spans="1:36" s="6" customFormat="1" ht="15" customHeight="1">
      <c r="A30" s="104"/>
      <c r="B30" s="79"/>
      <c r="C30" s="47"/>
      <c r="D30" s="47"/>
      <c r="E30" s="48"/>
      <c r="F30" s="48"/>
      <c r="G30" s="48"/>
      <c r="H30" s="521"/>
      <c r="I30" s="522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2"/>
      <c r="AA30" s="522"/>
      <c r="AB30" s="522"/>
      <c r="AC30" s="522"/>
      <c r="AD30" s="522"/>
      <c r="AE30" s="522"/>
      <c r="AF30" s="522"/>
      <c r="AG30" s="523"/>
      <c r="AH30" s="49"/>
      <c r="AI30" s="103"/>
    </row>
    <row r="31" spans="1:36" s="6" customFormat="1" ht="15" customHeight="1">
      <c r="A31" s="104"/>
      <c r="B31" s="79"/>
      <c r="C31" s="47"/>
      <c r="D31" s="47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9"/>
      <c r="AI31" s="103"/>
    </row>
    <row r="32" spans="1:36" ht="15" customHeight="1" thickBot="1">
      <c r="A32" s="28"/>
      <c r="B32" s="193"/>
      <c r="C32" s="193"/>
      <c r="D32" s="193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30"/>
    </row>
    <row r="36" spans="1:36" ht="15" customHeight="1" thickBot="1">
      <c r="A36" s="35" t="s">
        <v>223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</row>
    <row r="37" spans="1:36" ht="15" customHeight="1">
      <c r="A37" s="3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</row>
    <row r="38" spans="1:36" s="6" customFormat="1" ht="15" customHeight="1" thickBot="1">
      <c r="A38" s="104"/>
      <c r="B38" s="77"/>
      <c r="C38" s="51"/>
      <c r="D38" s="51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3"/>
      <c r="AI38" s="103"/>
    </row>
    <row r="39" spans="1:36" s="6" customFormat="1" ht="15" customHeight="1" thickTop="1" thickBot="1">
      <c r="A39" s="104"/>
      <c r="B39" s="78"/>
      <c r="C39" s="9"/>
      <c r="D39" s="75"/>
      <c r="E39" s="512" t="s">
        <v>224</v>
      </c>
      <c r="F39" s="512"/>
      <c r="G39" s="512"/>
      <c r="H39" s="512"/>
      <c r="I39" s="512"/>
      <c r="J39" s="512"/>
      <c r="K39" s="512"/>
      <c r="L39" s="512"/>
      <c r="M39" s="512"/>
      <c r="N39" s="512"/>
      <c r="O39" s="512"/>
      <c r="P39" s="512"/>
      <c r="Q39" s="512"/>
      <c r="R39" s="512"/>
      <c r="S39" s="512"/>
      <c r="T39" s="512"/>
      <c r="U39" s="512"/>
      <c r="V39" s="512"/>
      <c r="W39" s="512"/>
      <c r="X39" s="512"/>
      <c r="Y39" s="512"/>
      <c r="Z39" s="512"/>
      <c r="AA39" s="512"/>
      <c r="AB39" s="512"/>
      <c r="AC39" s="512"/>
      <c r="AD39" s="512"/>
      <c r="AE39" s="512"/>
      <c r="AF39" s="512"/>
      <c r="AG39" s="512"/>
      <c r="AH39" s="513"/>
      <c r="AI39" s="103"/>
    </row>
    <row r="40" spans="1:36" s="6" customFormat="1" ht="15" customHeight="1" thickTop="1">
      <c r="A40" s="104"/>
      <c r="B40" s="79"/>
      <c r="C40" s="47"/>
      <c r="D40" s="47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9"/>
      <c r="AI40" s="103"/>
    </row>
    <row r="41" spans="1:36" s="6" customFormat="1" ht="15" customHeight="1" thickBot="1">
      <c r="A41" s="104"/>
      <c r="B41" s="80"/>
      <c r="C41" s="57"/>
      <c r="D41" s="57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9"/>
      <c r="AI41" s="103"/>
    </row>
    <row r="42" spans="1:36" s="6" customFormat="1" ht="15" customHeight="1" thickTop="1" thickBot="1">
      <c r="A42" s="104"/>
      <c r="B42" s="81"/>
      <c r="C42" s="9"/>
      <c r="D42" s="76"/>
      <c r="E42" s="524" t="s">
        <v>225</v>
      </c>
      <c r="F42" s="524"/>
      <c r="G42" s="524"/>
      <c r="H42" s="524"/>
      <c r="I42" s="524"/>
      <c r="J42" s="524"/>
      <c r="K42" s="524"/>
      <c r="L42" s="524"/>
      <c r="M42" s="524"/>
      <c r="N42" s="524"/>
      <c r="O42" s="524"/>
      <c r="P42" s="524"/>
      <c r="Q42" s="524"/>
      <c r="R42" s="524"/>
      <c r="S42" s="524"/>
      <c r="T42" s="524"/>
      <c r="U42" s="524"/>
      <c r="V42" s="524"/>
      <c r="W42" s="524"/>
      <c r="X42" s="524"/>
      <c r="Y42" s="524"/>
      <c r="Z42" s="524"/>
      <c r="AA42" s="524"/>
      <c r="AB42" s="524"/>
      <c r="AC42" s="524"/>
      <c r="AD42" s="524"/>
      <c r="AE42" s="524"/>
      <c r="AF42" s="524"/>
      <c r="AG42" s="524"/>
      <c r="AH42" s="525"/>
      <c r="AI42" s="103"/>
      <c r="AJ42" s="44"/>
    </row>
    <row r="43" spans="1:36" s="6" customFormat="1" ht="15" customHeight="1" thickTop="1">
      <c r="A43" s="104"/>
      <c r="B43" s="82"/>
      <c r="C43" s="45"/>
      <c r="D43" s="45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50"/>
      <c r="AI43" s="103"/>
    </row>
    <row r="44" spans="1:36" s="6" customFormat="1" ht="15" customHeight="1" thickBot="1">
      <c r="A44" s="104"/>
      <c r="B44" s="83"/>
      <c r="C44" s="60"/>
      <c r="D44" s="60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2"/>
      <c r="AI44" s="103"/>
    </row>
    <row r="45" spans="1:36" s="6" customFormat="1" ht="15" customHeight="1" thickTop="1" thickBot="1">
      <c r="A45" s="104"/>
      <c r="B45" s="78"/>
      <c r="C45" s="9"/>
      <c r="D45" s="75"/>
      <c r="E45" s="512" t="s">
        <v>226</v>
      </c>
      <c r="F45" s="512"/>
      <c r="G45" s="512"/>
      <c r="H45" s="512"/>
      <c r="I45" s="512"/>
      <c r="J45" s="512"/>
      <c r="K45" s="512"/>
      <c r="L45" s="512"/>
      <c r="M45" s="512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  <c r="Y45" s="512"/>
      <c r="Z45" s="512"/>
      <c r="AA45" s="512"/>
      <c r="AB45" s="512"/>
      <c r="AC45" s="512"/>
      <c r="AD45" s="512"/>
      <c r="AE45" s="512"/>
      <c r="AF45" s="512"/>
      <c r="AG45" s="512"/>
      <c r="AH45" s="513"/>
      <c r="AI45" s="103"/>
      <c r="AJ45" s="44"/>
    </row>
    <row r="46" spans="1:36" s="6" customFormat="1" ht="15" customHeight="1" thickTop="1">
      <c r="A46" s="104"/>
      <c r="B46" s="79"/>
      <c r="C46" s="47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9"/>
      <c r="AI46" s="103"/>
    </row>
    <row r="47" spans="1:36" s="6" customFormat="1" ht="15" customHeight="1" thickBot="1">
      <c r="A47" s="104"/>
      <c r="B47" s="80"/>
      <c r="C47" s="57"/>
      <c r="D47" s="57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9"/>
      <c r="AI47" s="103"/>
    </row>
    <row r="48" spans="1:36" s="6" customFormat="1" ht="15" customHeight="1" thickTop="1" thickBot="1">
      <c r="A48" s="104"/>
      <c r="B48" s="81"/>
      <c r="C48" s="9"/>
      <c r="D48" s="76"/>
      <c r="E48" s="524" t="s">
        <v>227</v>
      </c>
      <c r="F48" s="524"/>
      <c r="G48" s="524"/>
      <c r="H48" s="524"/>
      <c r="I48" s="524"/>
      <c r="J48" s="524"/>
      <c r="K48" s="524"/>
      <c r="L48" s="524"/>
      <c r="M48" s="524"/>
      <c r="N48" s="524"/>
      <c r="O48" s="524"/>
      <c r="P48" s="524"/>
      <c r="Q48" s="524"/>
      <c r="R48" s="524"/>
      <c r="S48" s="524"/>
      <c r="T48" s="524"/>
      <c r="U48" s="524"/>
      <c r="V48" s="524"/>
      <c r="W48" s="524"/>
      <c r="X48" s="524"/>
      <c r="Y48" s="524"/>
      <c r="Z48" s="524"/>
      <c r="AA48" s="524"/>
      <c r="AB48" s="524"/>
      <c r="AC48" s="524"/>
      <c r="AD48" s="524"/>
      <c r="AE48" s="524"/>
      <c r="AF48" s="524"/>
      <c r="AG48" s="524"/>
      <c r="AH48" s="525"/>
      <c r="AI48" s="103"/>
      <c r="AJ48" s="44"/>
    </row>
    <row r="49" spans="1:36" s="6" customFormat="1" ht="15" customHeight="1" thickTop="1">
      <c r="A49" s="104"/>
      <c r="B49" s="82"/>
      <c r="C49" s="45"/>
      <c r="D49" s="4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50"/>
      <c r="AI49" s="103"/>
    </row>
    <row r="50" spans="1:36" s="6" customFormat="1" ht="15" customHeight="1" thickBot="1">
      <c r="A50" s="104"/>
      <c r="B50" s="83"/>
      <c r="C50" s="60"/>
      <c r="D50" s="60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2"/>
      <c r="AI50" s="103"/>
    </row>
    <row r="51" spans="1:36" s="6" customFormat="1" ht="15" customHeight="1" thickTop="1" thickBot="1">
      <c r="A51" s="104"/>
      <c r="B51" s="78"/>
      <c r="C51" s="9"/>
      <c r="D51" s="75"/>
      <c r="E51" s="512" t="s">
        <v>228</v>
      </c>
      <c r="F51" s="512"/>
      <c r="G51" s="512"/>
      <c r="H51" s="512"/>
      <c r="I51" s="512"/>
      <c r="J51" s="512"/>
      <c r="K51" s="512"/>
      <c r="L51" s="512"/>
      <c r="M51" s="512"/>
      <c r="N51" s="512"/>
      <c r="O51" s="512"/>
      <c r="P51" s="512"/>
      <c r="Q51" s="512"/>
      <c r="R51" s="512"/>
      <c r="S51" s="512"/>
      <c r="T51" s="512"/>
      <c r="U51" s="512"/>
      <c r="V51" s="512"/>
      <c r="W51" s="512"/>
      <c r="X51" s="512"/>
      <c r="Y51" s="512"/>
      <c r="Z51" s="512"/>
      <c r="AA51" s="512"/>
      <c r="AB51" s="512"/>
      <c r="AC51" s="512"/>
      <c r="AD51" s="512"/>
      <c r="AE51" s="512"/>
      <c r="AF51" s="512"/>
      <c r="AG51" s="512"/>
      <c r="AH51" s="513"/>
      <c r="AI51" s="103"/>
      <c r="AJ51" s="44"/>
    </row>
    <row r="52" spans="1:36" s="6" customFormat="1" ht="15" customHeight="1" thickTop="1">
      <c r="A52" s="104"/>
      <c r="B52" s="79"/>
      <c r="C52" s="47"/>
      <c r="D52" s="47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9"/>
      <c r="AI52" s="103"/>
    </row>
    <row r="53" spans="1:36" s="6" customFormat="1" ht="15" customHeight="1" thickBot="1">
      <c r="A53" s="104"/>
      <c r="B53" s="80"/>
      <c r="C53" s="57"/>
      <c r="D53" s="57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9"/>
      <c r="AI53" s="103"/>
    </row>
    <row r="54" spans="1:36" s="6" customFormat="1" ht="15" customHeight="1" thickTop="1" thickBot="1">
      <c r="A54" s="104"/>
      <c r="B54" s="81"/>
      <c r="C54" s="9"/>
      <c r="D54" s="76"/>
      <c r="E54" s="524" t="s">
        <v>229</v>
      </c>
      <c r="F54" s="524"/>
      <c r="G54" s="524"/>
      <c r="H54" s="524"/>
      <c r="I54" s="524"/>
      <c r="J54" s="524"/>
      <c r="K54" s="524"/>
      <c r="L54" s="524"/>
      <c r="M54" s="524"/>
      <c r="N54" s="524"/>
      <c r="O54" s="524"/>
      <c r="P54" s="524"/>
      <c r="Q54" s="524"/>
      <c r="R54" s="524"/>
      <c r="S54" s="524"/>
      <c r="T54" s="524"/>
      <c r="U54" s="524"/>
      <c r="V54" s="524"/>
      <c r="W54" s="524"/>
      <c r="X54" s="524"/>
      <c r="Y54" s="524"/>
      <c r="Z54" s="524"/>
      <c r="AA54" s="524"/>
      <c r="AB54" s="524"/>
      <c r="AC54" s="524"/>
      <c r="AD54" s="524"/>
      <c r="AE54" s="524"/>
      <c r="AF54" s="524"/>
      <c r="AG54" s="524"/>
      <c r="AH54" s="525"/>
      <c r="AI54" s="103"/>
      <c r="AJ54" s="44"/>
    </row>
    <row r="55" spans="1:36" s="6" customFormat="1" ht="15" customHeight="1" thickTop="1">
      <c r="A55" s="104"/>
      <c r="B55" s="82"/>
      <c r="C55" s="45"/>
      <c r="D55" s="45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50"/>
      <c r="AI55" s="103"/>
    </row>
    <row r="56" spans="1:36" s="6" customFormat="1" ht="15" customHeight="1" thickBot="1">
      <c r="A56" s="104"/>
      <c r="B56" s="83"/>
      <c r="C56" s="60"/>
      <c r="D56" s="60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2"/>
      <c r="AI56" s="103"/>
    </row>
    <row r="57" spans="1:36" s="6" customFormat="1" ht="15" customHeight="1" thickTop="1" thickBot="1">
      <c r="A57" s="104"/>
      <c r="B57" s="78"/>
      <c r="C57" s="9"/>
      <c r="D57" s="75"/>
      <c r="E57" s="512" t="s">
        <v>230</v>
      </c>
      <c r="F57" s="512"/>
      <c r="G57" s="512"/>
      <c r="H57" s="512"/>
      <c r="I57" s="512"/>
      <c r="J57" s="512"/>
      <c r="K57" s="512"/>
      <c r="L57" s="512"/>
      <c r="M57" s="512"/>
      <c r="N57" s="512"/>
      <c r="O57" s="512"/>
      <c r="P57" s="512"/>
      <c r="Q57" s="512"/>
      <c r="R57" s="512"/>
      <c r="S57" s="512"/>
      <c r="T57" s="512"/>
      <c r="U57" s="512"/>
      <c r="V57" s="512"/>
      <c r="W57" s="512"/>
      <c r="X57" s="512"/>
      <c r="Y57" s="512"/>
      <c r="Z57" s="512"/>
      <c r="AA57" s="512"/>
      <c r="AB57" s="512"/>
      <c r="AC57" s="512"/>
      <c r="AD57" s="512"/>
      <c r="AE57" s="512"/>
      <c r="AF57" s="512"/>
      <c r="AG57" s="512"/>
      <c r="AH57" s="513"/>
      <c r="AI57" s="103"/>
      <c r="AJ57" s="44"/>
    </row>
    <row r="58" spans="1:36" s="6" customFormat="1" ht="15" customHeight="1" thickTop="1">
      <c r="A58" s="104"/>
      <c r="B58" s="79"/>
      <c r="C58" s="47"/>
      <c r="D58" s="47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9"/>
      <c r="AI58" s="103"/>
    </row>
    <row r="59" spans="1:36" s="6" customFormat="1" ht="15" customHeight="1" thickBot="1">
      <c r="A59" s="104"/>
      <c r="B59" s="80"/>
      <c r="C59" s="57"/>
      <c r="D59" s="57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9"/>
      <c r="AI59" s="103"/>
    </row>
    <row r="60" spans="1:36" s="6" customFormat="1" ht="15" customHeight="1" thickTop="1" thickBot="1">
      <c r="A60" s="104"/>
      <c r="B60" s="81"/>
      <c r="C60" s="9"/>
      <c r="D60" s="76"/>
      <c r="E60" s="524" t="s">
        <v>231</v>
      </c>
      <c r="F60" s="524"/>
      <c r="G60" s="524"/>
      <c r="H60" s="524"/>
      <c r="I60" s="524"/>
      <c r="J60" s="524"/>
      <c r="K60" s="524"/>
      <c r="L60" s="524"/>
      <c r="M60" s="524"/>
      <c r="N60" s="524"/>
      <c r="O60" s="524"/>
      <c r="P60" s="524"/>
      <c r="Q60" s="524"/>
      <c r="R60" s="524"/>
      <c r="S60" s="524"/>
      <c r="T60" s="524"/>
      <c r="U60" s="524"/>
      <c r="V60" s="524"/>
      <c r="W60" s="524"/>
      <c r="X60" s="524"/>
      <c r="Y60" s="524"/>
      <c r="Z60" s="524"/>
      <c r="AA60" s="524"/>
      <c r="AB60" s="524"/>
      <c r="AC60" s="524"/>
      <c r="AD60" s="524"/>
      <c r="AE60" s="524"/>
      <c r="AF60" s="524"/>
      <c r="AG60" s="524"/>
      <c r="AH60" s="525"/>
      <c r="AI60" s="103"/>
      <c r="AJ60" s="44"/>
    </row>
    <row r="61" spans="1:36" s="6" customFormat="1" ht="15" customHeight="1" thickTop="1">
      <c r="A61" s="104"/>
      <c r="B61" s="82"/>
      <c r="C61" s="45"/>
      <c r="D61" s="45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50"/>
      <c r="AI61" s="103"/>
    </row>
    <row r="62" spans="1:36" s="6" customFormat="1" ht="15" customHeight="1" thickBot="1">
      <c r="A62" s="104"/>
      <c r="B62" s="83"/>
      <c r="C62" s="60"/>
      <c r="D62" s="60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2"/>
      <c r="AI62" s="103"/>
    </row>
    <row r="63" spans="1:36" ht="15" customHeight="1" thickTop="1" thickBot="1">
      <c r="A63" s="26"/>
      <c r="B63" s="78"/>
      <c r="C63" s="9"/>
      <c r="D63" s="75"/>
      <c r="E63" s="535" t="s">
        <v>161</v>
      </c>
      <c r="F63" s="535"/>
      <c r="G63" s="535"/>
      <c r="H63" s="515"/>
      <c r="I63" s="516"/>
      <c r="J63" s="516"/>
      <c r="K63" s="516"/>
      <c r="L63" s="516"/>
      <c r="M63" s="516"/>
      <c r="N63" s="516"/>
      <c r="O63" s="516"/>
      <c r="P63" s="516"/>
      <c r="Q63" s="516"/>
      <c r="R63" s="516"/>
      <c r="S63" s="516"/>
      <c r="T63" s="516"/>
      <c r="U63" s="516"/>
      <c r="V63" s="516"/>
      <c r="W63" s="516"/>
      <c r="X63" s="516"/>
      <c r="Y63" s="516"/>
      <c r="Z63" s="516"/>
      <c r="AA63" s="516"/>
      <c r="AB63" s="516"/>
      <c r="AC63" s="516"/>
      <c r="AD63" s="516"/>
      <c r="AE63" s="516"/>
      <c r="AF63" s="516"/>
      <c r="AG63" s="517"/>
      <c r="AH63" s="63"/>
      <c r="AI63" s="27"/>
      <c r="AJ63" s="44"/>
    </row>
    <row r="64" spans="1:36" ht="15" customHeight="1" thickTop="1">
      <c r="A64" s="26"/>
      <c r="B64" s="84"/>
      <c r="C64" s="64"/>
      <c r="D64" s="75"/>
      <c r="E64" s="64"/>
      <c r="F64" s="64"/>
      <c r="G64" s="64"/>
      <c r="H64" s="518"/>
      <c r="I64" s="519"/>
      <c r="J64" s="519"/>
      <c r="K64" s="519"/>
      <c r="L64" s="519"/>
      <c r="M64" s="519"/>
      <c r="N64" s="519"/>
      <c r="O64" s="519"/>
      <c r="P64" s="519"/>
      <c r="Q64" s="519"/>
      <c r="R64" s="519"/>
      <c r="S64" s="519"/>
      <c r="T64" s="519"/>
      <c r="U64" s="519"/>
      <c r="V64" s="519"/>
      <c r="W64" s="519"/>
      <c r="X64" s="519"/>
      <c r="Y64" s="519"/>
      <c r="Z64" s="519"/>
      <c r="AA64" s="519"/>
      <c r="AB64" s="519"/>
      <c r="AC64" s="519"/>
      <c r="AD64" s="519"/>
      <c r="AE64" s="519"/>
      <c r="AF64" s="519"/>
      <c r="AG64" s="520"/>
      <c r="AH64" s="63"/>
      <c r="AI64" s="27"/>
      <c r="AJ64" s="44"/>
    </row>
    <row r="65" spans="1:36" s="6" customFormat="1" ht="15" customHeight="1">
      <c r="A65" s="104"/>
      <c r="B65" s="79"/>
      <c r="C65" s="47"/>
      <c r="D65" s="47"/>
      <c r="E65" s="48"/>
      <c r="F65" s="48"/>
      <c r="G65" s="48"/>
      <c r="H65" s="521"/>
      <c r="I65" s="522"/>
      <c r="J65" s="522"/>
      <c r="K65" s="522"/>
      <c r="L65" s="522"/>
      <c r="M65" s="522"/>
      <c r="N65" s="522"/>
      <c r="O65" s="522"/>
      <c r="P65" s="522"/>
      <c r="Q65" s="522"/>
      <c r="R65" s="522"/>
      <c r="S65" s="522"/>
      <c r="T65" s="522"/>
      <c r="U65" s="522"/>
      <c r="V65" s="522"/>
      <c r="W65" s="522"/>
      <c r="X65" s="522"/>
      <c r="Y65" s="522"/>
      <c r="Z65" s="522"/>
      <c r="AA65" s="522"/>
      <c r="AB65" s="522"/>
      <c r="AC65" s="522"/>
      <c r="AD65" s="522"/>
      <c r="AE65" s="522"/>
      <c r="AF65" s="522"/>
      <c r="AG65" s="523"/>
      <c r="AH65" s="49"/>
      <c r="AI65" s="103"/>
    </row>
    <row r="66" spans="1:36" s="6" customFormat="1" ht="15" customHeight="1">
      <c r="A66" s="104"/>
      <c r="B66" s="87"/>
      <c r="C66" s="54"/>
      <c r="D66" s="54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6"/>
      <c r="AI66" s="103"/>
    </row>
    <row r="67" spans="1:36" ht="15" customHeight="1" thickBot="1">
      <c r="A67" s="28"/>
      <c r="B67" s="29"/>
      <c r="C67" s="29"/>
      <c r="D67" s="29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30"/>
    </row>
    <row r="71" spans="1:36" ht="15" customHeight="1" thickBot="1">
      <c r="A71" s="35" t="s">
        <v>232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</row>
    <row r="72" spans="1:36" ht="15" customHeight="1">
      <c r="A72" s="3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</row>
    <row r="73" spans="1:36" s="6" customFormat="1" ht="15" customHeight="1" thickBot="1">
      <c r="A73" s="104"/>
      <c r="B73" s="77"/>
      <c r="C73" s="51"/>
      <c r="D73" s="51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3"/>
      <c r="AI73" s="103"/>
    </row>
    <row r="74" spans="1:36" s="6" customFormat="1" ht="15" customHeight="1" thickTop="1" thickBot="1">
      <c r="A74" s="104"/>
      <c r="B74" s="78"/>
      <c r="C74" s="9"/>
      <c r="D74" s="75"/>
      <c r="E74" s="512" t="s">
        <v>254</v>
      </c>
      <c r="F74" s="512"/>
      <c r="G74" s="512"/>
      <c r="H74" s="512"/>
      <c r="I74" s="512"/>
      <c r="J74" s="512"/>
      <c r="K74" s="512"/>
      <c r="L74" s="512"/>
      <c r="M74" s="512"/>
      <c r="N74" s="512"/>
      <c r="O74" s="512"/>
      <c r="P74" s="512"/>
      <c r="Q74" s="512"/>
      <c r="R74" s="512"/>
      <c r="S74" s="512"/>
      <c r="T74" s="512"/>
      <c r="U74" s="512"/>
      <c r="V74" s="512"/>
      <c r="W74" s="512"/>
      <c r="X74" s="512"/>
      <c r="Y74" s="512"/>
      <c r="Z74" s="512"/>
      <c r="AA74" s="512"/>
      <c r="AB74" s="512"/>
      <c r="AC74" s="512"/>
      <c r="AD74" s="512"/>
      <c r="AE74" s="512"/>
      <c r="AF74" s="512"/>
      <c r="AG74" s="512"/>
      <c r="AH74" s="513"/>
      <c r="AI74" s="103"/>
    </row>
    <row r="75" spans="1:36" s="6" customFormat="1" ht="15" customHeight="1" thickTop="1">
      <c r="A75" s="104"/>
      <c r="B75" s="79"/>
      <c r="C75" s="47"/>
      <c r="D75" s="47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9"/>
      <c r="AI75" s="103"/>
    </row>
    <row r="76" spans="1:36" s="6" customFormat="1" ht="15" customHeight="1" thickBot="1">
      <c r="A76" s="104"/>
      <c r="B76" s="80"/>
      <c r="C76" s="57"/>
      <c r="D76" s="57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9"/>
      <c r="AI76" s="103"/>
    </row>
    <row r="77" spans="1:36" s="6" customFormat="1" ht="15" customHeight="1" thickTop="1" thickBot="1">
      <c r="A77" s="104"/>
      <c r="B77" s="81"/>
      <c r="C77" s="9"/>
      <c r="D77" s="76"/>
      <c r="E77" s="524" t="s">
        <v>255</v>
      </c>
      <c r="F77" s="524"/>
      <c r="G77" s="524"/>
      <c r="H77" s="524"/>
      <c r="I77" s="524"/>
      <c r="J77" s="524"/>
      <c r="K77" s="524"/>
      <c r="L77" s="524"/>
      <c r="M77" s="524"/>
      <c r="N77" s="524"/>
      <c r="O77" s="524"/>
      <c r="P77" s="524"/>
      <c r="Q77" s="524"/>
      <c r="R77" s="524"/>
      <c r="S77" s="524"/>
      <c r="T77" s="524"/>
      <c r="U77" s="524"/>
      <c r="V77" s="524"/>
      <c r="W77" s="524"/>
      <c r="X77" s="524"/>
      <c r="Y77" s="524"/>
      <c r="Z77" s="524"/>
      <c r="AA77" s="524"/>
      <c r="AB77" s="524"/>
      <c r="AC77" s="524"/>
      <c r="AD77" s="524"/>
      <c r="AE77" s="524"/>
      <c r="AF77" s="524"/>
      <c r="AG77" s="524"/>
      <c r="AH77" s="525"/>
      <c r="AI77" s="103"/>
      <c r="AJ77" s="44"/>
    </row>
    <row r="78" spans="1:36" s="6" customFormat="1" ht="15" customHeight="1" thickTop="1">
      <c r="A78" s="104"/>
      <c r="B78" s="82"/>
      <c r="C78" s="45"/>
      <c r="D78" s="45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50"/>
      <c r="AI78" s="103"/>
    </row>
    <row r="79" spans="1:36" s="6" customFormat="1" ht="15" customHeight="1" thickBot="1">
      <c r="A79" s="104"/>
      <c r="B79" s="83"/>
      <c r="C79" s="60"/>
      <c r="D79" s="60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2"/>
      <c r="AI79" s="103"/>
    </row>
    <row r="80" spans="1:36" s="6" customFormat="1" ht="15" customHeight="1" thickTop="1" thickBot="1">
      <c r="A80" s="104"/>
      <c r="B80" s="78"/>
      <c r="C80" s="9"/>
      <c r="D80" s="75"/>
      <c r="E80" s="512" t="s">
        <v>256</v>
      </c>
      <c r="F80" s="512"/>
      <c r="G80" s="512"/>
      <c r="H80" s="512"/>
      <c r="I80" s="512"/>
      <c r="J80" s="512"/>
      <c r="K80" s="512"/>
      <c r="L80" s="512"/>
      <c r="M80" s="512"/>
      <c r="N80" s="512"/>
      <c r="O80" s="512"/>
      <c r="P80" s="512"/>
      <c r="Q80" s="512"/>
      <c r="R80" s="512"/>
      <c r="S80" s="512"/>
      <c r="T80" s="512"/>
      <c r="U80" s="512"/>
      <c r="V80" s="512"/>
      <c r="W80" s="512"/>
      <c r="X80" s="512"/>
      <c r="Y80" s="512"/>
      <c r="Z80" s="512"/>
      <c r="AA80" s="512"/>
      <c r="AB80" s="512"/>
      <c r="AC80" s="512"/>
      <c r="AD80" s="512"/>
      <c r="AE80" s="512"/>
      <c r="AF80" s="512"/>
      <c r="AG80" s="512"/>
      <c r="AH80" s="513"/>
      <c r="AI80" s="103"/>
      <c r="AJ80" s="44"/>
    </row>
    <row r="81" spans="1:36" s="6" customFormat="1" ht="15" customHeight="1" thickTop="1">
      <c r="A81" s="104"/>
      <c r="B81" s="79"/>
      <c r="C81" s="47"/>
      <c r="D81" s="47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9"/>
      <c r="AI81" s="103"/>
    </row>
    <row r="82" spans="1:36" s="6" customFormat="1" ht="15" customHeight="1" thickBot="1">
      <c r="A82" s="104"/>
      <c r="B82" s="80"/>
      <c r="C82" s="57"/>
      <c r="D82" s="57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9"/>
      <c r="AI82" s="103"/>
    </row>
    <row r="83" spans="1:36" s="6" customFormat="1" ht="15" customHeight="1" thickTop="1" thickBot="1">
      <c r="A83" s="104"/>
      <c r="B83" s="81"/>
      <c r="C83" s="9"/>
      <c r="D83" s="76"/>
      <c r="E83" s="524" t="s">
        <v>257</v>
      </c>
      <c r="F83" s="524"/>
      <c r="G83" s="524"/>
      <c r="H83" s="524"/>
      <c r="I83" s="524"/>
      <c r="J83" s="524"/>
      <c r="K83" s="524"/>
      <c r="L83" s="524"/>
      <c r="M83" s="524"/>
      <c r="N83" s="524"/>
      <c r="O83" s="524"/>
      <c r="P83" s="524"/>
      <c r="Q83" s="524"/>
      <c r="R83" s="524"/>
      <c r="S83" s="524"/>
      <c r="T83" s="524"/>
      <c r="U83" s="524"/>
      <c r="V83" s="524"/>
      <c r="W83" s="524"/>
      <c r="X83" s="524"/>
      <c r="Y83" s="524"/>
      <c r="Z83" s="524"/>
      <c r="AA83" s="524"/>
      <c r="AB83" s="524"/>
      <c r="AC83" s="524"/>
      <c r="AD83" s="524"/>
      <c r="AE83" s="524"/>
      <c r="AF83" s="524"/>
      <c r="AG83" s="524"/>
      <c r="AH83" s="525"/>
      <c r="AI83" s="103"/>
      <c r="AJ83" s="44"/>
    </row>
    <row r="84" spans="1:36" s="6" customFormat="1" ht="15" customHeight="1" thickTop="1">
      <c r="A84" s="104"/>
      <c r="B84" s="82"/>
      <c r="C84" s="45"/>
      <c r="D84" s="45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50"/>
      <c r="AI84" s="103"/>
    </row>
    <row r="85" spans="1:36" s="6" customFormat="1" ht="15" customHeight="1" thickBot="1">
      <c r="A85" s="104"/>
      <c r="B85" s="83"/>
      <c r="C85" s="60"/>
      <c r="D85" s="60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2"/>
      <c r="AI85" s="103"/>
    </row>
    <row r="86" spans="1:36" s="6" customFormat="1" ht="15" customHeight="1" thickTop="1" thickBot="1">
      <c r="A86" s="104"/>
      <c r="B86" s="78"/>
      <c r="C86" s="9"/>
      <c r="D86" s="75"/>
      <c r="E86" s="512" t="s">
        <v>258</v>
      </c>
      <c r="F86" s="512"/>
      <c r="G86" s="512"/>
      <c r="H86" s="512"/>
      <c r="I86" s="512"/>
      <c r="J86" s="512"/>
      <c r="K86" s="512"/>
      <c r="L86" s="512"/>
      <c r="M86" s="512"/>
      <c r="N86" s="512"/>
      <c r="O86" s="512"/>
      <c r="P86" s="512"/>
      <c r="Q86" s="512"/>
      <c r="R86" s="512"/>
      <c r="S86" s="512"/>
      <c r="T86" s="512"/>
      <c r="U86" s="512"/>
      <c r="V86" s="512"/>
      <c r="W86" s="512"/>
      <c r="X86" s="512"/>
      <c r="Y86" s="512"/>
      <c r="Z86" s="512"/>
      <c r="AA86" s="512"/>
      <c r="AB86" s="512"/>
      <c r="AC86" s="512"/>
      <c r="AD86" s="512"/>
      <c r="AE86" s="512"/>
      <c r="AF86" s="512"/>
      <c r="AG86" s="512"/>
      <c r="AH86" s="513"/>
      <c r="AI86" s="103"/>
      <c r="AJ86" s="44"/>
    </row>
    <row r="87" spans="1:36" s="6" customFormat="1" ht="15" customHeight="1" thickTop="1">
      <c r="A87" s="104"/>
      <c r="B87" s="79"/>
      <c r="C87" s="47"/>
      <c r="D87" s="47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9"/>
      <c r="AI87" s="103"/>
    </row>
    <row r="88" spans="1:36" s="6" customFormat="1" ht="15" customHeight="1" thickBot="1">
      <c r="A88" s="104"/>
      <c r="B88" s="80"/>
      <c r="C88" s="57"/>
      <c r="D88" s="57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9"/>
      <c r="AI88" s="103"/>
    </row>
    <row r="89" spans="1:36" s="6" customFormat="1" ht="15" customHeight="1" thickTop="1" thickBot="1">
      <c r="A89" s="104"/>
      <c r="B89" s="81"/>
      <c r="C89" s="9"/>
      <c r="D89" s="76"/>
      <c r="E89" s="524" t="s">
        <v>259</v>
      </c>
      <c r="F89" s="524"/>
      <c r="G89" s="524"/>
      <c r="H89" s="524"/>
      <c r="I89" s="524"/>
      <c r="J89" s="524"/>
      <c r="K89" s="524"/>
      <c r="L89" s="524"/>
      <c r="M89" s="524"/>
      <c r="N89" s="524"/>
      <c r="O89" s="524"/>
      <c r="P89" s="524"/>
      <c r="Q89" s="524"/>
      <c r="R89" s="524"/>
      <c r="S89" s="524"/>
      <c r="T89" s="524"/>
      <c r="U89" s="524"/>
      <c r="V89" s="524"/>
      <c r="W89" s="524"/>
      <c r="X89" s="524"/>
      <c r="Y89" s="524"/>
      <c r="Z89" s="524"/>
      <c r="AA89" s="524"/>
      <c r="AB89" s="524"/>
      <c r="AC89" s="524"/>
      <c r="AD89" s="524"/>
      <c r="AE89" s="524"/>
      <c r="AF89" s="524"/>
      <c r="AG89" s="524"/>
      <c r="AH89" s="525"/>
      <c r="AI89" s="103"/>
      <c r="AJ89" s="44"/>
    </row>
    <row r="90" spans="1:36" s="6" customFormat="1" ht="15" customHeight="1" thickTop="1">
      <c r="A90" s="104"/>
      <c r="B90" s="82"/>
      <c r="C90" s="45"/>
      <c r="D90" s="45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50"/>
      <c r="AI90" s="103"/>
    </row>
    <row r="91" spans="1:36" s="6" customFormat="1" ht="15" customHeight="1" thickBot="1">
      <c r="A91" s="104"/>
      <c r="B91" s="83"/>
      <c r="C91" s="60"/>
      <c r="D91" s="60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2"/>
      <c r="AI91" s="103"/>
    </row>
    <row r="92" spans="1:36" ht="15" customHeight="1" thickTop="1" thickBot="1">
      <c r="A92" s="26"/>
      <c r="B92" s="78"/>
      <c r="C92" s="9"/>
      <c r="D92" s="75"/>
      <c r="E92" s="535" t="s">
        <v>161</v>
      </c>
      <c r="F92" s="535"/>
      <c r="G92" s="535"/>
      <c r="H92" s="515"/>
      <c r="I92" s="516"/>
      <c r="J92" s="516"/>
      <c r="K92" s="516"/>
      <c r="L92" s="516"/>
      <c r="M92" s="516"/>
      <c r="N92" s="516"/>
      <c r="O92" s="516"/>
      <c r="P92" s="516"/>
      <c r="Q92" s="516"/>
      <c r="R92" s="516"/>
      <c r="S92" s="516"/>
      <c r="T92" s="516"/>
      <c r="U92" s="516"/>
      <c r="V92" s="516"/>
      <c r="W92" s="516"/>
      <c r="X92" s="516"/>
      <c r="Y92" s="516"/>
      <c r="Z92" s="516"/>
      <c r="AA92" s="516"/>
      <c r="AB92" s="516"/>
      <c r="AC92" s="516"/>
      <c r="AD92" s="516"/>
      <c r="AE92" s="516"/>
      <c r="AF92" s="516"/>
      <c r="AG92" s="517"/>
      <c r="AH92" s="63"/>
      <c r="AI92" s="27"/>
      <c r="AJ92" s="44"/>
    </row>
    <row r="93" spans="1:36" ht="15" customHeight="1" thickTop="1">
      <c r="A93" s="26"/>
      <c r="B93" s="84"/>
      <c r="C93" s="64"/>
      <c r="D93" s="75"/>
      <c r="E93" s="64"/>
      <c r="F93" s="64"/>
      <c r="G93" s="64"/>
      <c r="H93" s="518"/>
      <c r="I93" s="519"/>
      <c r="J93" s="519"/>
      <c r="K93" s="519"/>
      <c r="L93" s="519"/>
      <c r="M93" s="519"/>
      <c r="N93" s="519"/>
      <c r="O93" s="519"/>
      <c r="P93" s="519"/>
      <c r="Q93" s="519"/>
      <c r="R93" s="519"/>
      <c r="S93" s="519"/>
      <c r="T93" s="519"/>
      <c r="U93" s="519"/>
      <c r="V93" s="519"/>
      <c r="W93" s="519"/>
      <c r="X93" s="519"/>
      <c r="Y93" s="519"/>
      <c r="Z93" s="519"/>
      <c r="AA93" s="519"/>
      <c r="AB93" s="519"/>
      <c r="AC93" s="519"/>
      <c r="AD93" s="519"/>
      <c r="AE93" s="519"/>
      <c r="AF93" s="519"/>
      <c r="AG93" s="520"/>
      <c r="AH93" s="63"/>
      <c r="AI93" s="27"/>
      <c r="AJ93" s="44"/>
    </row>
    <row r="94" spans="1:36" s="6" customFormat="1" ht="15" customHeight="1">
      <c r="A94" s="104"/>
      <c r="B94" s="79"/>
      <c r="C94" s="47"/>
      <c r="D94" s="47"/>
      <c r="E94" s="48"/>
      <c r="F94" s="48"/>
      <c r="G94" s="48"/>
      <c r="H94" s="521"/>
      <c r="I94" s="522"/>
      <c r="J94" s="522"/>
      <c r="K94" s="522"/>
      <c r="L94" s="522"/>
      <c r="M94" s="522"/>
      <c r="N94" s="522"/>
      <c r="O94" s="522"/>
      <c r="P94" s="522"/>
      <c r="Q94" s="522"/>
      <c r="R94" s="522"/>
      <c r="S94" s="522"/>
      <c r="T94" s="522"/>
      <c r="U94" s="522"/>
      <c r="V94" s="522"/>
      <c r="W94" s="522"/>
      <c r="X94" s="522"/>
      <c r="Y94" s="522"/>
      <c r="Z94" s="522"/>
      <c r="AA94" s="522"/>
      <c r="AB94" s="522"/>
      <c r="AC94" s="522"/>
      <c r="AD94" s="522"/>
      <c r="AE94" s="522"/>
      <c r="AF94" s="522"/>
      <c r="AG94" s="523"/>
      <c r="AH94" s="49"/>
      <c r="AI94" s="103"/>
    </row>
    <row r="95" spans="1:36" s="6" customFormat="1" ht="15" customHeight="1">
      <c r="A95" s="104"/>
      <c r="B95" s="87"/>
      <c r="C95" s="54"/>
      <c r="D95" s="54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6"/>
      <c r="AI95" s="103"/>
    </row>
    <row r="96" spans="1:36" ht="15" customHeight="1" thickBot="1">
      <c r="A96" s="28"/>
      <c r="B96" s="193"/>
      <c r="C96" s="193"/>
      <c r="D96" s="193"/>
      <c r="E96" s="194"/>
      <c r="F96" s="194"/>
      <c r="G96" s="194"/>
      <c r="H96" s="194"/>
      <c r="I96" s="194"/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  <c r="AC96" s="194"/>
      <c r="AD96" s="194"/>
      <c r="AE96" s="194"/>
      <c r="AF96" s="194"/>
      <c r="AG96" s="194"/>
      <c r="AH96" s="194"/>
      <c r="AI96" s="30"/>
    </row>
  </sheetData>
  <sheetProtection sheet="1"/>
  <mergeCells count="30">
    <mergeCell ref="E89:AH89"/>
    <mergeCell ref="E92:G92"/>
    <mergeCell ref="H92:AG94"/>
    <mergeCell ref="E28:G28"/>
    <mergeCell ref="H28:AG30"/>
    <mergeCell ref="E39:AH39"/>
    <mergeCell ref="E48:AH48"/>
    <mergeCell ref="E51:AH51"/>
    <mergeCell ref="E54:AH54"/>
    <mergeCell ref="E57:AH57"/>
    <mergeCell ref="E74:AH74"/>
    <mergeCell ref="E77:AH77"/>
    <mergeCell ref="E80:AH80"/>
    <mergeCell ref="E83:AH83"/>
    <mergeCell ref="E86:AH86"/>
    <mergeCell ref="E63:G63"/>
    <mergeCell ref="D5:S5"/>
    <mergeCell ref="T5:AI5"/>
    <mergeCell ref="D6:S6"/>
    <mergeCell ref="T6:AI6"/>
    <mergeCell ref="E19:AH19"/>
    <mergeCell ref="T13:AG14"/>
    <mergeCell ref="E13:S13"/>
    <mergeCell ref="F16:I16"/>
    <mergeCell ref="H63:AG65"/>
    <mergeCell ref="E42:AH42"/>
    <mergeCell ref="E45:AH45"/>
    <mergeCell ref="E60:AH60"/>
    <mergeCell ref="E22:AH22"/>
    <mergeCell ref="E25:AH25"/>
  </mergeCells>
  <conditionalFormatting sqref="H28:AG30">
    <cfRule type="expression" dxfId="3" priority="3" stopIfTrue="1">
      <formula>C28=""</formula>
    </cfRule>
  </conditionalFormatting>
  <conditionalFormatting sqref="H63:AG65">
    <cfRule type="expression" dxfId="2" priority="9" stopIfTrue="1">
      <formula>$C$63=""</formula>
    </cfRule>
  </conditionalFormatting>
  <conditionalFormatting sqref="H92:AG94">
    <cfRule type="expression" dxfId="1" priority="1" stopIfTrue="1">
      <formula>$C$63=""</formula>
    </cfRule>
  </conditionalFormatting>
  <conditionalFormatting sqref="T13 K16 Q16 W16 AC16">
    <cfRule type="expression" dxfId="0" priority="2" stopIfTrue="1">
      <formula>$C$13=""</formula>
    </cfRule>
  </conditionalFormatting>
  <printOptions horizontalCentered="1"/>
  <pageMargins left="0.11811023622047245" right="0.11811023622047245" top="0.19685039370078741" bottom="0.39370078740157483" header="0.19685039370078741" footer="0.19685039370078741"/>
  <pageSetup paperSize="9" orientation="portrait" verticalDpi="360" r:id="rId1"/>
  <headerFooter>
    <oddFooter>&amp;C&amp;P di &amp;N</oddFooter>
  </headerFooter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I9"/>
  <sheetViews>
    <sheetView workbookViewId="0"/>
  </sheetViews>
  <sheetFormatPr defaultColWidth="2.85546875" defaultRowHeight="15"/>
  <cols>
    <col min="1" max="16384" width="2.85546875" style="91"/>
  </cols>
  <sheetData>
    <row r="1" spans="1:35" s="113" customFormat="1" ht="15" customHeight="1">
      <c r="A1" s="112" t="str">
        <f>Stampa!J2 &amp; " " &amp; Stampa!J3</f>
        <v>Istituto Comprensivo Statale Pietrasanta 2</v>
      </c>
      <c r="AI1" s="114" t="str">
        <f>[1]Stampa!J37 &amp; " " &amp; [1]Stampa!J38</f>
        <v>Scuola Statale Primaria VERA VASSALLE</v>
      </c>
    </row>
    <row r="2" spans="1:35" ht="39.75" customHeight="1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</row>
    <row r="3" spans="1:35" ht="25.5" customHeight="1">
      <c r="A3" s="536" t="s">
        <v>316</v>
      </c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  <c r="AH3" s="536"/>
      <c r="AI3" s="536"/>
    </row>
    <row r="6" spans="1:35" ht="258.75" customHeight="1">
      <c r="A6" s="537" t="s">
        <v>317</v>
      </c>
      <c r="B6" s="538"/>
      <c r="C6" s="538"/>
      <c r="D6" s="538"/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8"/>
      <c r="AF6" s="538"/>
      <c r="AG6" s="538"/>
      <c r="AH6" s="538"/>
      <c r="AI6" s="539"/>
    </row>
    <row r="8" spans="1:35">
      <c r="C8" s="20"/>
      <c r="X8" s="97" t="s">
        <v>173</v>
      </c>
    </row>
    <row r="9" spans="1:35">
      <c r="X9" s="98" t="s">
        <v>43</v>
      </c>
    </row>
  </sheetData>
  <sheetProtection sheet="1"/>
  <mergeCells count="3">
    <mergeCell ref="A2:AI2"/>
    <mergeCell ref="A3:AI3"/>
    <mergeCell ref="A6:AI6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portrait" verticalDpi="0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Stampa</vt:lpstr>
      <vt:lpstr>Pre-Stampa</vt:lpstr>
      <vt:lpstr>HOME</vt:lpstr>
      <vt:lpstr>Istituto</vt:lpstr>
      <vt:lpstr>Plesso</vt:lpstr>
      <vt:lpstr>Modulo</vt:lpstr>
      <vt:lpstr>Processo di apprendimento</vt:lpstr>
      <vt:lpstr>Descrizione dei comportamenti</vt:lpstr>
      <vt:lpstr>Abilità strumentali</vt:lpstr>
      <vt:lpstr>Altre informazioni</vt:lpstr>
      <vt:lpstr>Interventi educativi-didattici</vt:lpstr>
      <vt:lpstr>Patto educativo</vt:lpstr>
      <vt:lpstr>Istruzioni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DAMIANO Raffaele</dc:creator>
  <cp:lastModifiedBy>client6</cp:lastModifiedBy>
  <cp:lastPrinted>2017-09-03T06:12:55Z</cp:lastPrinted>
  <dcterms:created xsi:type="dcterms:W3CDTF">2013-02-04T13:09:46Z</dcterms:created>
  <dcterms:modified xsi:type="dcterms:W3CDTF">2026-10-20T11:20:56Z</dcterms:modified>
</cp:coreProperties>
</file>